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ópuppsagnir\2018\"/>
    </mc:Choice>
  </mc:AlternateContent>
  <xr:revisionPtr revIDLastSave="0" documentId="13_ncr:1_{40932520-9EDB-46E6-BB2D-6A83A141CF22}" xr6:coauthVersionLast="40" xr6:coauthVersionMax="40" xr10:uidLastSave="{00000000-0000-0000-0000-000000000000}"/>
  <bookViews>
    <workbookView xWindow="840" yWindow="648" windowWidth="23472" windowHeight="11472" xr2:uid="{00000000-000D-0000-FFFF-FFFF00000000}"/>
  </bookViews>
  <sheets>
    <sheet name="Einstakl. 2008-2016 tímaser" sheetId="4" r:id="rId1"/>
    <sheet name="Myndir uppsagnir" sheetId="7" r:id="rId2"/>
    <sheet name="Upps til framkv '08-'16 tímaser" sheetId="5" r:id="rId3"/>
    <sheet name="Myndir-til framkv." sheetId="3" r:id="rId4"/>
    <sheet name="Tilkynningar 2008-2016 tímaser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0" i="6" l="1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6" i="6"/>
  <c r="X7" i="6"/>
  <c r="X8" i="6"/>
  <c r="X9" i="6"/>
  <c r="X10" i="6"/>
  <c r="X11" i="6"/>
  <c r="X12" i="6"/>
  <c r="X13" i="6"/>
  <c r="X14" i="6"/>
  <c r="X15" i="6"/>
  <c r="X16" i="6"/>
  <c r="X17" i="6"/>
  <c r="X3" i="6"/>
  <c r="D135" i="3"/>
  <c r="C137" i="3"/>
  <c r="C136" i="3"/>
  <c r="Z54" i="5"/>
  <c r="Z53" i="5"/>
  <c r="Z51" i="5"/>
  <c r="Z48" i="5"/>
  <c r="Z45" i="5"/>
  <c r="Z39" i="5"/>
  <c r="Z38" i="5"/>
  <c r="Y38" i="5"/>
  <c r="Y39" i="5"/>
  <c r="Y40" i="5"/>
  <c r="Y41" i="5"/>
  <c r="Y42" i="5"/>
  <c r="Y43" i="5"/>
  <c r="Y44" i="5"/>
  <c r="Y45" i="5"/>
  <c r="Z29" i="5"/>
  <c r="Z26" i="5"/>
  <c r="Z22" i="5"/>
  <c r="Z21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Z3" i="5"/>
  <c r="Z6" i="5"/>
  <c r="Z7" i="5"/>
  <c r="Z8" i="5"/>
  <c r="Z9" i="5"/>
  <c r="B54" i="7" l="1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53" i="7"/>
  <c r="B38" i="7"/>
  <c r="B39" i="7"/>
  <c r="B40" i="7"/>
  <c r="B41" i="7"/>
  <c r="B42" i="7"/>
  <c r="B43" i="7"/>
  <c r="B44" i="7"/>
  <c r="B37" i="7"/>
  <c r="P4" i="7"/>
  <c r="Q4" i="7"/>
  <c r="R4" i="7"/>
  <c r="S4" i="7"/>
  <c r="T4" i="7"/>
  <c r="O4" i="7"/>
  <c r="N4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5" i="7"/>
  <c r="B6" i="7"/>
  <c r="B7" i="7"/>
  <c r="B8" i="7"/>
  <c r="B9" i="7"/>
  <c r="B10" i="7"/>
  <c r="B11" i="7"/>
  <c r="B12" i="7"/>
  <c r="B13" i="7"/>
  <c r="B14" i="7"/>
  <c r="B15" i="7"/>
  <c r="B4" i="7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38" i="4"/>
  <c r="X39" i="4"/>
  <c r="X40" i="4"/>
  <c r="X41" i="4"/>
  <c r="X42" i="4"/>
  <c r="X43" i="4"/>
  <c r="X44" i="4"/>
  <c r="X45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" i="4"/>
  <c r="X6" i="4"/>
  <c r="X7" i="4"/>
  <c r="X8" i="4"/>
  <c r="X9" i="4"/>
  <c r="X10" i="4"/>
  <c r="X11" i="4"/>
  <c r="X12" i="4"/>
  <c r="X13" i="4"/>
  <c r="X14" i="4"/>
  <c r="X15" i="4"/>
  <c r="X16" i="4"/>
  <c r="X17" i="4"/>
  <c r="W3" i="6" l="1"/>
  <c r="W6" i="6"/>
  <c r="W7" i="6"/>
  <c r="W8" i="6"/>
  <c r="W9" i="6"/>
  <c r="W10" i="6"/>
  <c r="W11" i="6"/>
  <c r="W12" i="6"/>
  <c r="W13" i="6"/>
  <c r="W14" i="6"/>
  <c r="W15" i="6"/>
  <c r="W16" i="6"/>
  <c r="W17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D131" i="3"/>
  <c r="D119" i="3"/>
  <c r="D107" i="3"/>
  <c r="D95" i="3"/>
  <c r="D83" i="3"/>
  <c r="D71" i="3"/>
  <c r="D59" i="3"/>
  <c r="D47" i="3"/>
  <c r="D35" i="3"/>
  <c r="D23" i="3"/>
  <c r="D11" i="3"/>
  <c r="U32" i="3"/>
  <c r="U31" i="3"/>
  <c r="U30" i="3"/>
  <c r="U29" i="3"/>
  <c r="U28" i="3"/>
  <c r="U27" i="3"/>
  <c r="U26" i="3"/>
  <c r="U25" i="3"/>
  <c r="U10" i="3"/>
  <c r="U9" i="3"/>
  <c r="U8" i="3"/>
  <c r="U7" i="3"/>
  <c r="U6" i="3"/>
  <c r="U5" i="3"/>
  <c r="U4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X6" i="5"/>
  <c r="X7" i="5"/>
  <c r="X8" i="5"/>
  <c r="X9" i="5"/>
  <c r="X10" i="5"/>
  <c r="X11" i="5"/>
  <c r="X12" i="5"/>
  <c r="X13" i="5"/>
  <c r="X14" i="5"/>
  <c r="X15" i="5"/>
  <c r="X16" i="5"/>
  <c r="X17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8" i="5"/>
  <c r="X39" i="5"/>
  <c r="X40" i="5"/>
  <c r="X41" i="5"/>
  <c r="X42" i="5"/>
  <c r="X43" i="5"/>
  <c r="X44" i="5"/>
  <c r="X45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3" i="5"/>
  <c r="W62" i="4" l="1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5" i="4"/>
  <c r="W44" i="4"/>
  <c r="W43" i="4"/>
  <c r="W42" i="4"/>
  <c r="W41" i="4"/>
  <c r="W40" i="4"/>
  <c r="W39" i="4"/>
  <c r="W38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7" i="4"/>
  <c r="W16" i="4"/>
  <c r="W15" i="4"/>
  <c r="W14" i="4"/>
  <c r="W13" i="4"/>
  <c r="W12" i="4"/>
  <c r="W11" i="4"/>
  <c r="W10" i="4"/>
  <c r="W9" i="4"/>
  <c r="W8" i="4"/>
  <c r="W7" i="4"/>
  <c r="W6" i="4"/>
  <c r="W3" i="4"/>
  <c r="W55" i="5" l="1"/>
  <c r="W63" i="5"/>
  <c r="W43" i="5"/>
  <c r="W25" i="5"/>
  <c r="W33" i="5"/>
  <c r="Y8" i="5"/>
  <c r="J3" i="5"/>
  <c r="W17" i="5" s="1"/>
  <c r="W13" i="5"/>
  <c r="W10" i="5"/>
  <c r="V3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48" i="4"/>
  <c r="V39" i="4"/>
  <c r="V40" i="4"/>
  <c r="V41" i="4"/>
  <c r="V42" i="4"/>
  <c r="V43" i="4"/>
  <c r="V44" i="4"/>
  <c r="V45" i="4"/>
  <c r="V38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20" i="4"/>
  <c r="V7" i="4"/>
  <c r="V8" i="4"/>
  <c r="V9" i="4"/>
  <c r="V10" i="4"/>
  <c r="V11" i="4"/>
  <c r="V12" i="4"/>
  <c r="V13" i="4"/>
  <c r="V14" i="4"/>
  <c r="V15" i="4"/>
  <c r="V16" i="4"/>
  <c r="V17" i="4"/>
  <c r="V6" i="4"/>
  <c r="W14" i="5" l="1"/>
  <c r="W32" i="5"/>
  <c r="W24" i="5"/>
  <c r="W42" i="5"/>
  <c r="W62" i="5"/>
  <c r="W54" i="5"/>
  <c r="W29" i="5"/>
  <c r="W21" i="5"/>
  <c r="W39" i="5"/>
  <c r="W59" i="5"/>
  <c r="W51" i="5"/>
  <c r="W12" i="5"/>
  <c r="W28" i="5"/>
  <c r="W20" i="5"/>
  <c r="W38" i="5"/>
  <c r="W58" i="5"/>
  <c r="W50" i="5"/>
  <c r="Y15" i="5"/>
  <c r="Y7" i="5"/>
  <c r="Y6" i="5"/>
  <c r="Y11" i="5"/>
  <c r="Y10" i="5"/>
  <c r="W11" i="5"/>
  <c r="W15" i="5"/>
  <c r="Y17" i="5"/>
  <c r="Y13" i="5"/>
  <c r="Y9" i="5"/>
  <c r="W35" i="5"/>
  <c r="W31" i="5"/>
  <c r="W27" i="5"/>
  <c r="W23" i="5"/>
  <c r="W45" i="5"/>
  <c r="W41" i="5"/>
  <c r="W65" i="5"/>
  <c r="W61" i="5"/>
  <c r="W57" i="5"/>
  <c r="W53" i="5"/>
  <c r="W49" i="5"/>
  <c r="Y3" i="5"/>
  <c r="Y14" i="5"/>
  <c r="Y16" i="5"/>
  <c r="Y12" i="5"/>
  <c r="W34" i="5"/>
  <c r="W30" i="5"/>
  <c r="W26" i="5"/>
  <c r="W22" i="5"/>
  <c r="W44" i="5"/>
  <c r="W40" i="5"/>
  <c r="W64" i="5"/>
  <c r="W60" i="5"/>
  <c r="W56" i="5"/>
  <c r="W52" i="5"/>
  <c r="W48" i="5"/>
  <c r="W16" i="5"/>
  <c r="V3" i="6"/>
  <c r="V6" i="6"/>
  <c r="V7" i="6"/>
  <c r="V8" i="6"/>
  <c r="V9" i="6"/>
  <c r="V10" i="6"/>
  <c r="V11" i="6"/>
  <c r="V12" i="6"/>
  <c r="V13" i="6"/>
  <c r="V14" i="6"/>
  <c r="V15" i="6"/>
  <c r="V16" i="6"/>
  <c r="V17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20" i="5" l="1"/>
  <c r="U20" i="5"/>
  <c r="T20" i="5"/>
  <c r="S20" i="5"/>
  <c r="R20" i="5"/>
  <c r="Q20" i="5"/>
  <c r="P20" i="5"/>
  <c r="O20" i="5"/>
  <c r="B16" i="7" l="1"/>
  <c r="C63" i="7" s="1"/>
  <c r="C3" i="6"/>
  <c r="D3" i="6"/>
  <c r="E3" i="6"/>
  <c r="F3" i="6"/>
  <c r="G3" i="6"/>
  <c r="H3" i="6"/>
  <c r="I3" i="6"/>
  <c r="B3" i="6"/>
  <c r="C13" i="7" l="1"/>
  <c r="C11" i="7"/>
  <c r="C58" i="7"/>
  <c r="C6" i="7"/>
  <c r="C62" i="7"/>
  <c r="C4" i="7"/>
  <c r="C10" i="7"/>
  <c r="C8" i="7"/>
  <c r="C38" i="7"/>
  <c r="C66" i="7"/>
  <c r="C26" i="7"/>
  <c r="C24" i="7"/>
  <c r="C59" i="7"/>
  <c r="C15" i="7"/>
  <c r="C32" i="7"/>
  <c r="C67" i="7"/>
  <c r="C5" i="7"/>
  <c r="C7" i="7"/>
  <c r="C20" i="7"/>
  <c r="C42" i="7"/>
  <c r="C33" i="7"/>
  <c r="C40" i="7"/>
  <c r="C9" i="7"/>
  <c r="C14" i="7"/>
  <c r="C12" i="7"/>
  <c r="C28" i="7"/>
  <c r="C54" i="7"/>
  <c r="C21" i="7"/>
  <c r="C22" i="7"/>
  <c r="C44" i="7"/>
  <c r="C56" i="7"/>
  <c r="C30" i="7"/>
  <c r="C64" i="7"/>
  <c r="C29" i="7"/>
  <c r="C19" i="7"/>
  <c r="C27" i="7"/>
  <c r="C53" i="7"/>
  <c r="C25" i="7"/>
  <c r="C34" i="7"/>
  <c r="C60" i="7"/>
  <c r="C43" i="7"/>
  <c r="C31" i="7"/>
  <c r="C57" i="7"/>
  <c r="C39" i="7"/>
  <c r="C37" i="7"/>
  <c r="C61" i="7"/>
  <c r="C55" i="7"/>
  <c r="C23" i="7"/>
  <c r="C41" i="7"/>
  <c r="C65" i="7"/>
  <c r="U35" i="6"/>
  <c r="T35" i="6"/>
  <c r="S35" i="6"/>
  <c r="R35" i="6"/>
  <c r="Q35" i="6"/>
  <c r="P35" i="6"/>
  <c r="O35" i="6"/>
  <c r="N35" i="6"/>
  <c r="U34" i="6"/>
  <c r="T34" i="6"/>
  <c r="S34" i="6"/>
  <c r="R34" i="6"/>
  <c r="Q34" i="6"/>
  <c r="P34" i="6"/>
  <c r="O34" i="6"/>
  <c r="N34" i="6"/>
  <c r="U33" i="6"/>
  <c r="T33" i="6"/>
  <c r="S33" i="6"/>
  <c r="R33" i="6"/>
  <c r="Q33" i="6"/>
  <c r="P33" i="6"/>
  <c r="O33" i="6"/>
  <c r="N33" i="6"/>
  <c r="U32" i="6"/>
  <c r="T32" i="6"/>
  <c r="S32" i="6"/>
  <c r="R32" i="6"/>
  <c r="Q32" i="6"/>
  <c r="P32" i="6"/>
  <c r="O32" i="6"/>
  <c r="N32" i="6"/>
  <c r="U31" i="6"/>
  <c r="T31" i="6"/>
  <c r="S31" i="6"/>
  <c r="R31" i="6"/>
  <c r="Q31" i="6"/>
  <c r="P31" i="6"/>
  <c r="O31" i="6"/>
  <c r="N31" i="6"/>
  <c r="U30" i="6"/>
  <c r="T30" i="6"/>
  <c r="S30" i="6"/>
  <c r="R30" i="6"/>
  <c r="Q30" i="6"/>
  <c r="P30" i="6"/>
  <c r="O30" i="6"/>
  <c r="N30" i="6"/>
  <c r="U29" i="6"/>
  <c r="T29" i="6"/>
  <c r="S29" i="6"/>
  <c r="R29" i="6"/>
  <c r="Q29" i="6"/>
  <c r="P29" i="6"/>
  <c r="O29" i="6"/>
  <c r="N29" i="6"/>
  <c r="U28" i="6"/>
  <c r="T28" i="6"/>
  <c r="S28" i="6"/>
  <c r="R28" i="6"/>
  <c r="Q28" i="6"/>
  <c r="P28" i="6"/>
  <c r="O28" i="6"/>
  <c r="N28" i="6"/>
  <c r="U27" i="6"/>
  <c r="T27" i="6"/>
  <c r="S27" i="6"/>
  <c r="R27" i="6"/>
  <c r="Q27" i="6"/>
  <c r="P27" i="6"/>
  <c r="O27" i="6"/>
  <c r="N27" i="6"/>
  <c r="U26" i="6"/>
  <c r="T26" i="6"/>
  <c r="S26" i="6"/>
  <c r="R26" i="6"/>
  <c r="Q26" i="6"/>
  <c r="P26" i="6"/>
  <c r="O26" i="6"/>
  <c r="N26" i="6"/>
  <c r="U25" i="6"/>
  <c r="T25" i="6"/>
  <c r="S25" i="6"/>
  <c r="R25" i="6"/>
  <c r="Q25" i="6"/>
  <c r="P25" i="6"/>
  <c r="O25" i="6"/>
  <c r="N25" i="6"/>
  <c r="U24" i="6"/>
  <c r="T24" i="6"/>
  <c r="S24" i="6"/>
  <c r="R24" i="6"/>
  <c r="Q24" i="6"/>
  <c r="P24" i="6"/>
  <c r="O24" i="6"/>
  <c r="N24" i="6"/>
  <c r="U23" i="6"/>
  <c r="T23" i="6"/>
  <c r="S23" i="6"/>
  <c r="R23" i="6"/>
  <c r="Q23" i="6"/>
  <c r="P23" i="6"/>
  <c r="O23" i="6"/>
  <c r="N23" i="6"/>
  <c r="U22" i="6"/>
  <c r="T22" i="6"/>
  <c r="S22" i="6"/>
  <c r="R22" i="6"/>
  <c r="Q22" i="6"/>
  <c r="P22" i="6"/>
  <c r="O22" i="6"/>
  <c r="N22" i="6"/>
  <c r="U21" i="6"/>
  <c r="T21" i="6"/>
  <c r="S21" i="6"/>
  <c r="R21" i="6"/>
  <c r="Q21" i="6"/>
  <c r="P21" i="6"/>
  <c r="O21" i="6"/>
  <c r="N21" i="6"/>
  <c r="U20" i="6"/>
  <c r="T20" i="6"/>
  <c r="S20" i="6"/>
  <c r="R20" i="6"/>
  <c r="Q20" i="6"/>
  <c r="P20" i="6"/>
  <c r="O20" i="6"/>
  <c r="N20" i="6"/>
  <c r="U17" i="6"/>
  <c r="T17" i="6"/>
  <c r="S17" i="6"/>
  <c r="R17" i="6"/>
  <c r="Q17" i="6"/>
  <c r="P17" i="6"/>
  <c r="O17" i="6"/>
  <c r="N17" i="6"/>
  <c r="U16" i="6"/>
  <c r="T16" i="6"/>
  <c r="S16" i="6"/>
  <c r="R16" i="6"/>
  <c r="Q16" i="6"/>
  <c r="P16" i="6"/>
  <c r="O16" i="6"/>
  <c r="N16" i="6"/>
  <c r="U15" i="6"/>
  <c r="T15" i="6"/>
  <c r="S15" i="6"/>
  <c r="R15" i="6"/>
  <c r="Q15" i="6"/>
  <c r="P15" i="6"/>
  <c r="O15" i="6"/>
  <c r="N15" i="6"/>
  <c r="U14" i="6"/>
  <c r="T14" i="6"/>
  <c r="S14" i="6"/>
  <c r="R14" i="6"/>
  <c r="Q14" i="6"/>
  <c r="P14" i="6"/>
  <c r="O14" i="6"/>
  <c r="N14" i="6"/>
  <c r="U13" i="6"/>
  <c r="T13" i="6"/>
  <c r="S13" i="6"/>
  <c r="R13" i="6"/>
  <c r="Q13" i="6"/>
  <c r="P13" i="6"/>
  <c r="O13" i="6"/>
  <c r="N13" i="6"/>
  <c r="U12" i="6"/>
  <c r="T12" i="6"/>
  <c r="S12" i="6"/>
  <c r="R12" i="6"/>
  <c r="Q12" i="6"/>
  <c r="P12" i="6"/>
  <c r="O12" i="6"/>
  <c r="N12" i="6"/>
  <c r="U11" i="6"/>
  <c r="T11" i="6"/>
  <c r="S11" i="6"/>
  <c r="R11" i="6"/>
  <c r="Q11" i="6"/>
  <c r="P11" i="6"/>
  <c r="O11" i="6"/>
  <c r="N11" i="6"/>
  <c r="U10" i="6"/>
  <c r="T10" i="6"/>
  <c r="S10" i="6"/>
  <c r="R10" i="6"/>
  <c r="Q10" i="6"/>
  <c r="P10" i="6"/>
  <c r="O10" i="6"/>
  <c r="N10" i="6"/>
  <c r="U9" i="6"/>
  <c r="T9" i="6"/>
  <c r="S9" i="6"/>
  <c r="R9" i="6"/>
  <c r="Q9" i="6"/>
  <c r="P9" i="6"/>
  <c r="O9" i="6"/>
  <c r="N9" i="6"/>
  <c r="U8" i="6"/>
  <c r="T8" i="6"/>
  <c r="S8" i="6"/>
  <c r="R8" i="6"/>
  <c r="Q8" i="6"/>
  <c r="P8" i="6"/>
  <c r="O8" i="6"/>
  <c r="N8" i="6"/>
  <c r="U7" i="6"/>
  <c r="T7" i="6"/>
  <c r="S7" i="6"/>
  <c r="R7" i="6"/>
  <c r="Q7" i="6"/>
  <c r="P7" i="6"/>
  <c r="O7" i="6"/>
  <c r="N7" i="6"/>
  <c r="U6" i="6"/>
  <c r="T6" i="6"/>
  <c r="S6" i="6"/>
  <c r="R6" i="6"/>
  <c r="Q6" i="6"/>
  <c r="P6" i="6"/>
  <c r="O6" i="6"/>
  <c r="N6" i="6"/>
  <c r="U3" i="6"/>
  <c r="T3" i="6"/>
  <c r="S3" i="6"/>
  <c r="R3" i="6"/>
  <c r="Q3" i="6"/>
  <c r="P3" i="6"/>
  <c r="O3" i="6"/>
  <c r="N3" i="6"/>
  <c r="U20" i="4" l="1"/>
  <c r="T20" i="4"/>
  <c r="S20" i="4"/>
  <c r="R20" i="4"/>
  <c r="Q20" i="4"/>
  <c r="P20" i="4"/>
  <c r="O20" i="4"/>
  <c r="N20" i="4"/>
  <c r="V65" i="5" l="1"/>
  <c r="U65" i="5"/>
  <c r="T65" i="5"/>
  <c r="S65" i="5"/>
  <c r="R65" i="5"/>
  <c r="Q65" i="5"/>
  <c r="P65" i="5"/>
  <c r="O65" i="5"/>
  <c r="V64" i="5"/>
  <c r="U64" i="5"/>
  <c r="T64" i="5"/>
  <c r="S64" i="5"/>
  <c r="R64" i="5"/>
  <c r="Q64" i="5"/>
  <c r="P64" i="5"/>
  <c r="O64" i="5"/>
  <c r="V63" i="5"/>
  <c r="U63" i="5"/>
  <c r="T63" i="5"/>
  <c r="S63" i="5"/>
  <c r="R63" i="5"/>
  <c r="Q63" i="5"/>
  <c r="P63" i="5"/>
  <c r="O63" i="5"/>
  <c r="V62" i="5"/>
  <c r="U62" i="5"/>
  <c r="T62" i="5"/>
  <c r="S62" i="5"/>
  <c r="R62" i="5"/>
  <c r="Q62" i="5"/>
  <c r="P62" i="5"/>
  <c r="O62" i="5"/>
  <c r="V61" i="5"/>
  <c r="U61" i="5"/>
  <c r="T61" i="5"/>
  <c r="S61" i="5"/>
  <c r="R61" i="5"/>
  <c r="Q61" i="5"/>
  <c r="P61" i="5"/>
  <c r="O61" i="5"/>
  <c r="V60" i="5"/>
  <c r="U60" i="5"/>
  <c r="T60" i="5"/>
  <c r="S60" i="5"/>
  <c r="R60" i="5"/>
  <c r="Q60" i="5"/>
  <c r="P60" i="5"/>
  <c r="O60" i="5"/>
  <c r="V59" i="5"/>
  <c r="U59" i="5"/>
  <c r="T59" i="5"/>
  <c r="S59" i="5"/>
  <c r="R59" i="5"/>
  <c r="Q59" i="5"/>
  <c r="P59" i="5"/>
  <c r="O59" i="5"/>
  <c r="V58" i="5"/>
  <c r="U58" i="5"/>
  <c r="T58" i="5"/>
  <c r="S58" i="5"/>
  <c r="R58" i="5"/>
  <c r="Q58" i="5"/>
  <c r="P58" i="5"/>
  <c r="O58" i="5"/>
  <c r="V57" i="5"/>
  <c r="U57" i="5"/>
  <c r="T57" i="5"/>
  <c r="S57" i="5"/>
  <c r="R57" i="5"/>
  <c r="Q57" i="5"/>
  <c r="P57" i="5"/>
  <c r="O57" i="5"/>
  <c r="V56" i="5"/>
  <c r="U56" i="5"/>
  <c r="T56" i="5"/>
  <c r="S56" i="5"/>
  <c r="R56" i="5"/>
  <c r="Q56" i="5"/>
  <c r="P56" i="5"/>
  <c r="O56" i="5"/>
  <c r="V55" i="5"/>
  <c r="U55" i="5"/>
  <c r="T55" i="5"/>
  <c r="S55" i="5"/>
  <c r="R55" i="5"/>
  <c r="Q55" i="5"/>
  <c r="P55" i="5"/>
  <c r="O55" i="5"/>
  <c r="V54" i="5"/>
  <c r="U54" i="5"/>
  <c r="T54" i="5"/>
  <c r="S54" i="5"/>
  <c r="R54" i="5"/>
  <c r="Q54" i="5"/>
  <c r="P54" i="5"/>
  <c r="O54" i="5"/>
  <c r="V53" i="5"/>
  <c r="U53" i="5"/>
  <c r="T53" i="5"/>
  <c r="S53" i="5"/>
  <c r="R53" i="5"/>
  <c r="Q53" i="5"/>
  <c r="P53" i="5"/>
  <c r="O53" i="5"/>
  <c r="V52" i="5"/>
  <c r="U52" i="5"/>
  <c r="T52" i="5"/>
  <c r="S52" i="5"/>
  <c r="R52" i="5"/>
  <c r="Q52" i="5"/>
  <c r="P52" i="5"/>
  <c r="O52" i="5"/>
  <c r="V51" i="5"/>
  <c r="U51" i="5"/>
  <c r="T51" i="5"/>
  <c r="S51" i="5"/>
  <c r="R51" i="5"/>
  <c r="Q51" i="5"/>
  <c r="P51" i="5"/>
  <c r="O51" i="5"/>
  <c r="V50" i="5"/>
  <c r="U50" i="5"/>
  <c r="T50" i="5"/>
  <c r="S50" i="5"/>
  <c r="R50" i="5"/>
  <c r="Q50" i="5"/>
  <c r="P50" i="5"/>
  <c r="O50" i="5"/>
  <c r="V49" i="5"/>
  <c r="U49" i="5"/>
  <c r="T49" i="5"/>
  <c r="S49" i="5"/>
  <c r="R49" i="5"/>
  <c r="Q49" i="5"/>
  <c r="P49" i="5"/>
  <c r="O49" i="5"/>
  <c r="V48" i="5"/>
  <c r="U48" i="5"/>
  <c r="T48" i="5"/>
  <c r="S48" i="5"/>
  <c r="R48" i="5"/>
  <c r="Q48" i="5"/>
  <c r="P48" i="5"/>
  <c r="O48" i="5"/>
  <c r="V45" i="5"/>
  <c r="U45" i="5"/>
  <c r="T45" i="5"/>
  <c r="S45" i="5"/>
  <c r="R45" i="5"/>
  <c r="Q45" i="5"/>
  <c r="P45" i="5"/>
  <c r="O45" i="5"/>
  <c r="V44" i="5"/>
  <c r="U44" i="5"/>
  <c r="T44" i="5"/>
  <c r="S44" i="5"/>
  <c r="R44" i="5"/>
  <c r="Q44" i="5"/>
  <c r="P44" i="5"/>
  <c r="O44" i="5"/>
  <c r="V43" i="5"/>
  <c r="U43" i="5"/>
  <c r="T43" i="5"/>
  <c r="S43" i="5"/>
  <c r="R43" i="5"/>
  <c r="Q43" i="5"/>
  <c r="P43" i="5"/>
  <c r="O43" i="5"/>
  <c r="V42" i="5"/>
  <c r="U42" i="5"/>
  <c r="T42" i="5"/>
  <c r="S42" i="5"/>
  <c r="R42" i="5"/>
  <c r="Q42" i="5"/>
  <c r="P42" i="5"/>
  <c r="O42" i="5"/>
  <c r="V41" i="5"/>
  <c r="U41" i="5"/>
  <c r="T41" i="5"/>
  <c r="S41" i="5"/>
  <c r="R41" i="5"/>
  <c r="Q41" i="5"/>
  <c r="P41" i="5"/>
  <c r="O41" i="5"/>
  <c r="V40" i="5"/>
  <c r="U40" i="5"/>
  <c r="T40" i="5"/>
  <c r="S40" i="5"/>
  <c r="R40" i="5"/>
  <c r="Q40" i="5"/>
  <c r="P40" i="5"/>
  <c r="O40" i="5"/>
  <c r="V39" i="5"/>
  <c r="U39" i="5"/>
  <c r="T39" i="5"/>
  <c r="S39" i="5"/>
  <c r="R39" i="5"/>
  <c r="Q39" i="5"/>
  <c r="P39" i="5"/>
  <c r="O39" i="5"/>
  <c r="V38" i="5"/>
  <c r="U38" i="5"/>
  <c r="T38" i="5"/>
  <c r="S38" i="5"/>
  <c r="R38" i="5"/>
  <c r="Q38" i="5"/>
  <c r="P38" i="5"/>
  <c r="O38" i="5"/>
  <c r="O22" i="5"/>
  <c r="P22" i="5"/>
  <c r="Q22" i="5"/>
  <c r="R22" i="5"/>
  <c r="S22" i="5"/>
  <c r="T22" i="5"/>
  <c r="U22" i="5"/>
  <c r="V22" i="5"/>
  <c r="O23" i="5"/>
  <c r="P23" i="5"/>
  <c r="Q23" i="5"/>
  <c r="R23" i="5"/>
  <c r="S23" i="5"/>
  <c r="T23" i="5"/>
  <c r="U23" i="5"/>
  <c r="V23" i="5"/>
  <c r="O24" i="5"/>
  <c r="P24" i="5"/>
  <c r="Q24" i="5"/>
  <c r="R24" i="5"/>
  <c r="S24" i="5"/>
  <c r="T24" i="5"/>
  <c r="U24" i="5"/>
  <c r="V24" i="5"/>
  <c r="O25" i="5"/>
  <c r="P25" i="5"/>
  <c r="Q25" i="5"/>
  <c r="R25" i="5"/>
  <c r="S25" i="5"/>
  <c r="T25" i="5"/>
  <c r="U25" i="5"/>
  <c r="V25" i="5"/>
  <c r="O26" i="5"/>
  <c r="P26" i="5"/>
  <c r="Q26" i="5"/>
  <c r="R26" i="5"/>
  <c r="S26" i="5"/>
  <c r="T26" i="5"/>
  <c r="U26" i="5"/>
  <c r="V26" i="5"/>
  <c r="O27" i="5"/>
  <c r="P27" i="5"/>
  <c r="Q27" i="5"/>
  <c r="R27" i="5"/>
  <c r="S27" i="5"/>
  <c r="T27" i="5"/>
  <c r="U27" i="5"/>
  <c r="V27" i="5"/>
  <c r="O28" i="5"/>
  <c r="P28" i="5"/>
  <c r="Q28" i="5"/>
  <c r="R28" i="5"/>
  <c r="S28" i="5"/>
  <c r="T28" i="5"/>
  <c r="U28" i="5"/>
  <c r="V28" i="5"/>
  <c r="O29" i="5"/>
  <c r="P29" i="5"/>
  <c r="Q29" i="5"/>
  <c r="R29" i="5"/>
  <c r="S29" i="5"/>
  <c r="T29" i="5"/>
  <c r="U29" i="5"/>
  <c r="V29" i="5"/>
  <c r="O30" i="5"/>
  <c r="P30" i="5"/>
  <c r="Q30" i="5"/>
  <c r="R30" i="5"/>
  <c r="S30" i="5"/>
  <c r="T30" i="5"/>
  <c r="U30" i="5"/>
  <c r="V30" i="5"/>
  <c r="O31" i="5"/>
  <c r="P31" i="5"/>
  <c r="Q31" i="5"/>
  <c r="R31" i="5"/>
  <c r="S31" i="5"/>
  <c r="T31" i="5"/>
  <c r="U31" i="5"/>
  <c r="V31" i="5"/>
  <c r="O32" i="5"/>
  <c r="P32" i="5"/>
  <c r="Q32" i="5"/>
  <c r="R32" i="5"/>
  <c r="S32" i="5"/>
  <c r="T32" i="5"/>
  <c r="U32" i="5"/>
  <c r="V32" i="5"/>
  <c r="O33" i="5"/>
  <c r="P33" i="5"/>
  <c r="Q33" i="5"/>
  <c r="R33" i="5"/>
  <c r="S33" i="5"/>
  <c r="T33" i="5"/>
  <c r="U33" i="5"/>
  <c r="V33" i="5"/>
  <c r="O34" i="5"/>
  <c r="P34" i="5"/>
  <c r="Q34" i="5"/>
  <c r="R34" i="5"/>
  <c r="S34" i="5"/>
  <c r="T34" i="5"/>
  <c r="U34" i="5"/>
  <c r="V34" i="5"/>
  <c r="O35" i="5"/>
  <c r="P35" i="5"/>
  <c r="Q35" i="5"/>
  <c r="R35" i="5"/>
  <c r="S35" i="5"/>
  <c r="T35" i="5"/>
  <c r="U35" i="5"/>
  <c r="V35" i="5"/>
  <c r="P21" i="5"/>
  <c r="Q21" i="5"/>
  <c r="R21" i="5"/>
  <c r="S21" i="5"/>
  <c r="T21" i="5"/>
  <c r="U21" i="5"/>
  <c r="V21" i="5"/>
  <c r="O21" i="5"/>
  <c r="V17" i="5"/>
  <c r="U17" i="5"/>
  <c r="T17" i="5"/>
  <c r="S17" i="5"/>
  <c r="R17" i="5"/>
  <c r="Q17" i="5"/>
  <c r="P17" i="5"/>
  <c r="O17" i="5"/>
  <c r="V16" i="5"/>
  <c r="U16" i="5"/>
  <c r="T16" i="5"/>
  <c r="S16" i="5"/>
  <c r="R16" i="5"/>
  <c r="Q16" i="5"/>
  <c r="P16" i="5"/>
  <c r="O16" i="5"/>
  <c r="V15" i="5"/>
  <c r="U15" i="5"/>
  <c r="T15" i="5"/>
  <c r="S15" i="5"/>
  <c r="R15" i="5"/>
  <c r="Q15" i="5"/>
  <c r="P15" i="5"/>
  <c r="O15" i="5"/>
  <c r="V14" i="5"/>
  <c r="U14" i="5"/>
  <c r="T14" i="5"/>
  <c r="S14" i="5"/>
  <c r="R14" i="5"/>
  <c r="Q14" i="5"/>
  <c r="P14" i="5"/>
  <c r="O14" i="5"/>
  <c r="V13" i="5"/>
  <c r="U13" i="5"/>
  <c r="T13" i="5"/>
  <c r="S13" i="5"/>
  <c r="R13" i="5"/>
  <c r="Q13" i="5"/>
  <c r="P13" i="5"/>
  <c r="O13" i="5"/>
  <c r="V12" i="5"/>
  <c r="U12" i="5"/>
  <c r="T12" i="5"/>
  <c r="S12" i="5"/>
  <c r="R12" i="5"/>
  <c r="Q12" i="5"/>
  <c r="P12" i="5"/>
  <c r="O12" i="5"/>
  <c r="V11" i="5"/>
  <c r="U11" i="5"/>
  <c r="T11" i="5"/>
  <c r="S11" i="5"/>
  <c r="R11" i="5"/>
  <c r="Q11" i="5"/>
  <c r="P11" i="5"/>
  <c r="O11" i="5"/>
  <c r="V10" i="5"/>
  <c r="U10" i="5"/>
  <c r="T10" i="5"/>
  <c r="S10" i="5"/>
  <c r="R10" i="5"/>
  <c r="Q10" i="5"/>
  <c r="P10" i="5"/>
  <c r="O10" i="5"/>
  <c r="V9" i="5"/>
  <c r="U9" i="5"/>
  <c r="T9" i="5"/>
  <c r="S9" i="5"/>
  <c r="R9" i="5"/>
  <c r="Q9" i="5"/>
  <c r="P9" i="5"/>
  <c r="O9" i="5"/>
  <c r="V8" i="5"/>
  <c r="U8" i="5"/>
  <c r="T8" i="5"/>
  <c r="S8" i="5"/>
  <c r="R8" i="5"/>
  <c r="Q8" i="5"/>
  <c r="P8" i="5"/>
  <c r="O8" i="5"/>
  <c r="V7" i="5"/>
  <c r="U7" i="5"/>
  <c r="T7" i="5"/>
  <c r="S7" i="5"/>
  <c r="R7" i="5"/>
  <c r="Q7" i="5"/>
  <c r="P7" i="5"/>
  <c r="O7" i="5"/>
  <c r="V6" i="5"/>
  <c r="U6" i="5"/>
  <c r="T6" i="5"/>
  <c r="S6" i="5"/>
  <c r="R6" i="5"/>
  <c r="Q6" i="5"/>
  <c r="P6" i="5"/>
  <c r="O6" i="5"/>
  <c r="P3" i="5"/>
  <c r="Q3" i="5"/>
  <c r="R3" i="5"/>
  <c r="S3" i="5"/>
  <c r="T3" i="5"/>
  <c r="U3" i="5"/>
  <c r="V3" i="5"/>
  <c r="O3" i="5"/>
  <c r="U62" i="4" l="1"/>
  <c r="T62" i="4"/>
  <c r="S62" i="4"/>
  <c r="R62" i="4"/>
  <c r="Q62" i="4"/>
  <c r="P62" i="4"/>
  <c r="O62" i="4"/>
  <c r="N62" i="4"/>
  <c r="U61" i="4"/>
  <c r="T61" i="4"/>
  <c r="S61" i="4"/>
  <c r="R61" i="4"/>
  <c r="Q61" i="4"/>
  <c r="P61" i="4"/>
  <c r="O61" i="4"/>
  <c r="N61" i="4"/>
  <c r="U60" i="4"/>
  <c r="T60" i="4"/>
  <c r="S60" i="4"/>
  <c r="R60" i="4"/>
  <c r="Q60" i="4"/>
  <c r="P60" i="4"/>
  <c r="O60" i="4"/>
  <c r="N60" i="4"/>
  <c r="U59" i="4"/>
  <c r="T59" i="4"/>
  <c r="S59" i="4"/>
  <c r="R59" i="4"/>
  <c r="Q59" i="4"/>
  <c r="P59" i="4"/>
  <c r="O59" i="4"/>
  <c r="N59" i="4"/>
  <c r="U58" i="4"/>
  <c r="T58" i="4"/>
  <c r="S58" i="4"/>
  <c r="R58" i="4"/>
  <c r="Q58" i="4"/>
  <c r="P58" i="4"/>
  <c r="O58" i="4"/>
  <c r="N58" i="4"/>
  <c r="U57" i="4"/>
  <c r="T57" i="4"/>
  <c r="S57" i="4"/>
  <c r="R57" i="4"/>
  <c r="Q57" i="4"/>
  <c r="P57" i="4"/>
  <c r="O57" i="4"/>
  <c r="N57" i="4"/>
  <c r="U56" i="4"/>
  <c r="T56" i="4"/>
  <c r="S56" i="4"/>
  <c r="R56" i="4"/>
  <c r="Q56" i="4"/>
  <c r="P56" i="4"/>
  <c r="O56" i="4"/>
  <c r="N56" i="4"/>
  <c r="U55" i="4"/>
  <c r="T55" i="4"/>
  <c r="S55" i="4"/>
  <c r="R55" i="4"/>
  <c r="Q55" i="4"/>
  <c r="P55" i="4"/>
  <c r="O55" i="4"/>
  <c r="N55" i="4"/>
  <c r="U54" i="4"/>
  <c r="T54" i="4"/>
  <c r="S54" i="4"/>
  <c r="R54" i="4"/>
  <c r="Q54" i="4"/>
  <c r="P54" i="4"/>
  <c r="O54" i="4"/>
  <c r="N54" i="4"/>
  <c r="U53" i="4"/>
  <c r="T53" i="4"/>
  <c r="S53" i="4"/>
  <c r="R53" i="4"/>
  <c r="Q53" i="4"/>
  <c r="P53" i="4"/>
  <c r="O53" i="4"/>
  <c r="N53" i="4"/>
  <c r="U52" i="4"/>
  <c r="T52" i="4"/>
  <c r="S52" i="4"/>
  <c r="R52" i="4"/>
  <c r="Q52" i="4"/>
  <c r="P52" i="4"/>
  <c r="O52" i="4"/>
  <c r="N52" i="4"/>
  <c r="U51" i="4"/>
  <c r="T51" i="4"/>
  <c r="S51" i="4"/>
  <c r="R51" i="4"/>
  <c r="Q51" i="4"/>
  <c r="P51" i="4"/>
  <c r="O51" i="4"/>
  <c r="N51" i="4"/>
  <c r="U50" i="4"/>
  <c r="T50" i="4"/>
  <c r="S50" i="4"/>
  <c r="R50" i="4"/>
  <c r="Q50" i="4"/>
  <c r="P50" i="4"/>
  <c r="O50" i="4"/>
  <c r="N50" i="4"/>
  <c r="U49" i="4"/>
  <c r="T49" i="4"/>
  <c r="S49" i="4"/>
  <c r="R49" i="4"/>
  <c r="Q49" i="4"/>
  <c r="P49" i="4"/>
  <c r="O49" i="4"/>
  <c r="N49" i="4"/>
  <c r="U48" i="4"/>
  <c r="T48" i="4"/>
  <c r="S48" i="4"/>
  <c r="R48" i="4"/>
  <c r="Q48" i="4"/>
  <c r="P48" i="4"/>
  <c r="O48" i="4"/>
  <c r="N48" i="4"/>
  <c r="U45" i="4"/>
  <c r="T45" i="4"/>
  <c r="S45" i="4"/>
  <c r="R45" i="4"/>
  <c r="Q45" i="4"/>
  <c r="P45" i="4"/>
  <c r="O45" i="4"/>
  <c r="N45" i="4"/>
  <c r="U44" i="4"/>
  <c r="T44" i="4"/>
  <c r="S44" i="4"/>
  <c r="R44" i="4"/>
  <c r="Q44" i="4"/>
  <c r="P44" i="4"/>
  <c r="O44" i="4"/>
  <c r="N44" i="4"/>
  <c r="U43" i="4"/>
  <c r="T43" i="4"/>
  <c r="S43" i="4"/>
  <c r="R43" i="4"/>
  <c r="Q43" i="4"/>
  <c r="P43" i="4"/>
  <c r="O43" i="4"/>
  <c r="N43" i="4"/>
  <c r="U42" i="4"/>
  <c r="T42" i="4"/>
  <c r="S42" i="4"/>
  <c r="R42" i="4"/>
  <c r="Q42" i="4"/>
  <c r="P42" i="4"/>
  <c r="O42" i="4"/>
  <c r="N42" i="4"/>
  <c r="U41" i="4"/>
  <c r="T41" i="4"/>
  <c r="S41" i="4"/>
  <c r="R41" i="4"/>
  <c r="Q41" i="4"/>
  <c r="P41" i="4"/>
  <c r="O41" i="4"/>
  <c r="N41" i="4"/>
  <c r="U40" i="4"/>
  <c r="T40" i="4"/>
  <c r="S40" i="4"/>
  <c r="R40" i="4"/>
  <c r="Q40" i="4"/>
  <c r="P40" i="4"/>
  <c r="O40" i="4"/>
  <c r="N40" i="4"/>
  <c r="U39" i="4"/>
  <c r="T39" i="4"/>
  <c r="S39" i="4"/>
  <c r="R39" i="4"/>
  <c r="Q39" i="4"/>
  <c r="P39" i="4"/>
  <c r="O39" i="4"/>
  <c r="N39" i="4"/>
  <c r="U38" i="4"/>
  <c r="T38" i="4"/>
  <c r="S38" i="4"/>
  <c r="R38" i="4"/>
  <c r="Q38" i="4"/>
  <c r="P38" i="4"/>
  <c r="O38" i="4"/>
  <c r="N38" i="4"/>
  <c r="U35" i="4"/>
  <c r="T35" i="4"/>
  <c r="S35" i="4"/>
  <c r="R35" i="4"/>
  <c r="Q35" i="4"/>
  <c r="P35" i="4"/>
  <c r="O35" i="4"/>
  <c r="N35" i="4"/>
  <c r="U34" i="4"/>
  <c r="T34" i="4"/>
  <c r="S34" i="4"/>
  <c r="R34" i="4"/>
  <c r="Q34" i="4"/>
  <c r="P34" i="4"/>
  <c r="O34" i="4"/>
  <c r="N34" i="4"/>
  <c r="U33" i="4"/>
  <c r="T33" i="4"/>
  <c r="S33" i="4"/>
  <c r="R33" i="4"/>
  <c r="Q33" i="4"/>
  <c r="P33" i="4"/>
  <c r="O33" i="4"/>
  <c r="N33" i="4"/>
  <c r="U32" i="4"/>
  <c r="T32" i="4"/>
  <c r="S32" i="4"/>
  <c r="R32" i="4"/>
  <c r="Q32" i="4"/>
  <c r="P32" i="4"/>
  <c r="O32" i="4"/>
  <c r="N32" i="4"/>
  <c r="U31" i="4"/>
  <c r="T31" i="4"/>
  <c r="S31" i="4"/>
  <c r="R31" i="4"/>
  <c r="Q31" i="4"/>
  <c r="P31" i="4"/>
  <c r="O31" i="4"/>
  <c r="N31" i="4"/>
  <c r="U30" i="4"/>
  <c r="T30" i="4"/>
  <c r="S30" i="4"/>
  <c r="R30" i="4"/>
  <c r="Q30" i="4"/>
  <c r="P30" i="4"/>
  <c r="O30" i="4"/>
  <c r="N30" i="4"/>
  <c r="U29" i="4"/>
  <c r="T29" i="4"/>
  <c r="S29" i="4"/>
  <c r="R29" i="4"/>
  <c r="Q29" i="4"/>
  <c r="P29" i="4"/>
  <c r="O29" i="4"/>
  <c r="N29" i="4"/>
  <c r="U28" i="4"/>
  <c r="T28" i="4"/>
  <c r="S28" i="4"/>
  <c r="R28" i="4"/>
  <c r="Q28" i="4"/>
  <c r="P28" i="4"/>
  <c r="O28" i="4"/>
  <c r="N28" i="4"/>
  <c r="U27" i="4"/>
  <c r="T27" i="4"/>
  <c r="S27" i="4"/>
  <c r="R27" i="4"/>
  <c r="Q27" i="4"/>
  <c r="P27" i="4"/>
  <c r="O27" i="4"/>
  <c r="N27" i="4"/>
  <c r="U26" i="4"/>
  <c r="T26" i="4"/>
  <c r="S26" i="4"/>
  <c r="R26" i="4"/>
  <c r="Q26" i="4"/>
  <c r="P26" i="4"/>
  <c r="O26" i="4"/>
  <c r="N26" i="4"/>
  <c r="U25" i="4"/>
  <c r="T25" i="4"/>
  <c r="S25" i="4"/>
  <c r="R25" i="4"/>
  <c r="Q25" i="4"/>
  <c r="P25" i="4"/>
  <c r="O25" i="4"/>
  <c r="N25" i="4"/>
  <c r="U24" i="4"/>
  <c r="T24" i="4"/>
  <c r="S24" i="4"/>
  <c r="R24" i="4"/>
  <c r="Q24" i="4"/>
  <c r="P24" i="4"/>
  <c r="O24" i="4"/>
  <c r="N24" i="4"/>
  <c r="U23" i="4"/>
  <c r="T23" i="4"/>
  <c r="S23" i="4"/>
  <c r="R23" i="4"/>
  <c r="Q23" i="4"/>
  <c r="P23" i="4"/>
  <c r="O23" i="4"/>
  <c r="N23" i="4"/>
  <c r="U22" i="4"/>
  <c r="T22" i="4"/>
  <c r="S22" i="4"/>
  <c r="R22" i="4"/>
  <c r="Q22" i="4"/>
  <c r="P22" i="4"/>
  <c r="O22" i="4"/>
  <c r="N22" i="4"/>
  <c r="U21" i="4"/>
  <c r="T21" i="4"/>
  <c r="S21" i="4"/>
  <c r="R21" i="4"/>
  <c r="Q21" i="4"/>
  <c r="P21" i="4"/>
  <c r="O21" i="4"/>
  <c r="N21" i="4"/>
  <c r="U17" i="4"/>
  <c r="T17" i="4"/>
  <c r="S17" i="4"/>
  <c r="R17" i="4"/>
  <c r="Q17" i="4"/>
  <c r="P17" i="4"/>
  <c r="O17" i="4"/>
  <c r="N17" i="4"/>
  <c r="U16" i="4"/>
  <c r="T16" i="4"/>
  <c r="S16" i="4"/>
  <c r="R16" i="4"/>
  <c r="Q16" i="4"/>
  <c r="P16" i="4"/>
  <c r="O16" i="4"/>
  <c r="N16" i="4"/>
  <c r="U15" i="4"/>
  <c r="T15" i="4"/>
  <c r="S15" i="4"/>
  <c r="R15" i="4"/>
  <c r="Q15" i="4"/>
  <c r="P15" i="4"/>
  <c r="O15" i="4"/>
  <c r="N15" i="4"/>
  <c r="U14" i="4"/>
  <c r="T14" i="4"/>
  <c r="S14" i="4"/>
  <c r="R14" i="4"/>
  <c r="Q14" i="4"/>
  <c r="P14" i="4"/>
  <c r="O14" i="4"/>
  <c r="N14" i="4"/>
  <c r="U13" i="4"/>
  <c r="T13" i="4"/>
  <c r="S13" i="4"/>
  <c r="R13" i="4"/>
  <c r="Q13" i="4"/>
  <c r="P13" i="4"/>
  <c r="O13" i="4"/>
  <c r="N13" i="4"/>
  <c r="U12" i="4"/>
  <c r="T12" i="4"/>
  <c r="S12" i="4"/>
  <c r="R12" i="4"/>
  <c r="Q12" i="4"/>
  <c r="P12" i="4"/>
  <c r="O12" i="4"/>
  <c r="N12" i="4"/>
  <c r="U11" i="4"/>
  <c r="T11" i="4"/>
  <c r="S11" i="4"/>
  <c r="R11" i="4"/>
  <c r="Q11" i="4"/>
  <c r="P11" i="4"/>
  <c r="O11" i="4"/>
  <c r="N11" i="4"/>
  <c r="U10" i="4"/>
  <c r="T10" i="4"/>
  <c r="S10" i="4"/>
  <c r="R10" i="4"/>
  <c r="Q10" i="4"/>
  <c r="P10" i="4"/>
  <c r="O10" i="4"/>
  <c r="N10" i="4"/>
  <c r="U9" i="4"/>
  <c r="T9" i="4"/>
  <c r="S9" i="4"/>
  <c r="R9" i="4"/>
  <c r="Q9" i="4"/>
  <c r="P9" i="4"/>
  <c r="O9" i="4"/>
  <c r="N9" i="4"/>
  <c r="U8" i="4"/>
  <c r="T8" i="4"/>
  <c r="S8" i="4"/>
  <c r="R8" i="4"/>
  <c r="Q8" i="4"/>
  <c r="P8" i="4"/>
  <c r="O8" i="4"/>
  <c r="N8" i="4"/>
  <c r="U7" i="4"/>
  <c r="T7" i="4"/>
  <c r="S7" i="4"/>
  <c r="R7" i="4"/>
  <c r="Q7" i="4"/>
  <c r="P7" i="4"/>
  <c r="O7" i="4"/>
  <c r="N7" i="4"/>
  <c r="U6" i="4"/>
  <c r="T6" i="4"/>
  <c r="S6" i="4"/>
  <c r="R6" i="4"/>
  <c r="Q6" i="4"/>
  <c r="P6" i="4"/>
  <c r="O6" i="4"/>
  <c r="N6" i="4"/>
  <c r="O3" i="4"/>
  <c r="P3" i="4"/>
  <c r="Q3" i="4"/>
  <c r="R3" i="4"/>
  <c r="S3" i="4"/>
  <c r="T3" i="4"/>
  <c r="U3" i="4"/>
  <c r="N3" i="4"/>
  <c r="W9" i="5" l="1"/>
  <c r="W6" i="5"/>
  <c r="W8" i="5"/>
  <c r="W3" i="5"/>
  <c r="W7" i="5"/>
  <c r="G42" i="3"/>
  <c r="H26" i="3" s="1"/>
  <c r="H40" i="3" l="1"/>
  <c r="H41" i="3"/>
  <c r="H39" i="3"/>
  <c r="H27" i="3"/>
  <c r="H38" i="3"/>
  <c r="U12" i="3" l="1"/>
  <c r="U33" i="3"/>
  <c r="V28" i="3" s="1"/>
  <c r="V26" i="3" l="1"/>
  <c r="V25" i="3"/>
  <c r="V31" i="3"/>
  <c r="V32" i="3"/>
  <c r="V29" i="3"/>
  <c r="V27" i="3"/>
  <c r="V30" i="3"/>
  <c r="H28" i="3"/>
  <c r="H30" i="3"/>
  <c r="H32" i="3"/>
  <c r="H34" i="3"/>
  <c r="H36" i="3"/>
  <c r="H29" i="3"/>
  <c r="H31" i="3"/>
  <c r="H33" i="3"/>
  <c r="H35" i="3"/>
  <c r="H37" i="3"/>
  <c r="H42" i="3" l="1"/>
  <c r="V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Sigurðsson</author>
  </authors>
  <commentList>
    <comment ref="M2" authorId="0" shapeId="0" xr:uid="{37C3FEC3-2A44-4312-8A32-A3169D5BE0BB}">
      <text>
        <r>
          <rPr>
            <b/>
            <sz val="9"/>
            <color indexed="81"/>
            <rFont val="Tahoma"/>
            <family val="2"/>
          </rPr>
          <t>Fjöldi sem hafði borist í árslok 2018.
Þessar tölur eiga eftir að uppfærast með þeim tilkynningum sem berast 2019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<sst xmlns="http://schemas.openxmlformats.org/spreadsheetml/2006/main" count="248" uniqueCount="90">
  <si>
    <t>jan</t>
  </si>
  <si>
    <t>feb</t>
  </si>
  <si>
    <t>mars</t>
  </si>
  <si>
    <t>apríl</t>
  </si>
  <si>
    <t>maí</t>
  </si>
  <si>
    <t>júní</t>
  </si>
  <si>
    <t>júlí</t>
  </si>
  <si>
    <t>ágúst</t>
  </si>
  <si>
    <t>sept</t>
  </si>
  <si>
    <t>okt</t>
  </si>
  <si>
    <t>Iðnaður</t>
  </si>
  <si>
    <t>Mannvirkjagerð</t>
  </si>
  <si>
    <t>Flutningar</t>
  </si>
  <si>
    <t>Ýmis þjónusta</t>
  </si>
  <si>
    <t>Samtals</t>
  </si>
  <si>
    <t>Í mars</t>
  </si>
  <si>
    <t>Í apríl</t>
  </si>
  <si>
    <t>Í maí</t>
  </si>
  <si>
    <t>í júní</t>
  </si>
  <si>
    <t>í júlí</t>
  </si>
  <si>
    <t>í ágúst</t>
  </si>
  <si>
    <t>í sept</t>
  </si>
  <si>
    <t>í okt</t>
  </si>
  <si>
    <t>í nóv</t>
  </si>
  <si>
    <t>í des</t>
  </si>
  <si>
    <t>í mars</t>
  </si>
  <si>
    <t>í apríl</t>
  </si>
  <si>
    <t>nóv</t>
  </si>
  <si>
    <t>des</t>
  </si>
  <si>
    <t>Í janúar</t>
  </si>
  <si>
    <t>Í febrúar</t>
  </si>
  <si>
    <t>Hvenær tilkynning barst:</t>
  </si>
  <si>
    <t>Veitur</t>
  </si>
  <si>
    <t>í maí eða síðar</t>
  </si>
  <si>
    <t>Verslun</t>
  </si>
  <si>
    <t>Uppl. og útgáfa</t>
  </si>
  <si>
    <t>Fjármál og trygg.</t>
  </si>
  <si>
    <t>Fræðslustarfs.</t>
  </si>
  <si>
    <t>Heilbr./félagsþj.</t>
  </si>
  <si>
    <t>Gisti-/veitingaþj.</t>
  </si>
  <si>
    <t>Höfuðb.svæði</t>
  </si>
  <si>
    <t>Suðurnes</t>
  </si>
  <si>
    <t>Vesturland</t>
  </si>
  <si>
    <t>Vestfirðir</t>
  </si>
  <si>
    <t>Norð. vestra</t>
  </si>
  <si>
    <t>Norð. eystra</t>
  </si>
  <si>
    <t>Austurland</t>
  </si>
  <si>
    <t>Suðurland</t>
  </si>
  <si>
    <t>Hvenær til framkvæmda:</t>
  </si>
  <si>
    <t>alls</t>
  </si>
  <si>
    <t>Stjórnsýsla</t>
  </si>
  <si>
    <t>í jan næsta ár</t>
  </si>
  <si>
    <t>í feb</t>
  </si>
  <si>
    <t>Fjöldi einstaklinga sem sagt var upp með hópuppsögnum á hverju ári</t>
  </si>
  <si>
    <t>Eftir mánuði uppsagnar</t>
  </si>
  <si>
    <t>Eftir atvinnugrein</t>
  </si>
  <si>
    <t>Heildarfjöldi</t>
  </si>
  <si>
    <t>Eftir landsvæðum</t>
  </si>
  <si>
    <t>Eftir því hvenær hópuppsagnirnar koma til framkvæmda</t>
  </si>
  <si>
    <t>Eftir mánuði sem uppsögn kemur til framkvæmda</t>
  </si>
  <si>
    <t>Hópuppsagnir til framkvæmda</t>
  </si>
  <si>
    <t>Samantekt tilkynninga, til framkvæmda - atvinnugrein</t>
  </si>
  <si>
    <t>Hlutföll</t>
  </si>
  <si>
    <t>Fiskveiðar og vinnsla</t>
  </si>
  <si>
    <t>Fjöldi einstaklinga sem missa vinnu vegna hópuppsagna sem koma til framkvæmda það ár</t>
  </si>
  <si>
    <t>Landbúnaður-fiskeldi</t>
  </si>
  <si>
    <t>febrúar</t>
  </si>
  <si>
    <t>janúar</t>
  </si>
  <si>
    <t>september</t>
  </si>
  <si>
    <t>október</t>
  </si>
  <si>
    <t>nóvember</t>
  </si>
  <si>
    <t>desember</t>
  </si>
  <si>
    <t>Sérfræðistarfsemi</t>
  </si>
  <si>
    <t>Menning/íþr./félög</t>
  </si>
  <si>
    <r>
      <t xml:space="preserve">Fjöldi tilkynninga um hópuppsagnir </t>
    </r>
    <r>
      <rPr>
        <b/>
        <sz val="10"/>
        <color theme="1"/>
        <rFont val="Calibri"/>
        <family val="2"/>
        <scheme val="minor"/>
      </rPr>
      <t>(hve mörg fyrirtæki tilkynna um hópuppsagnir)</t>
    </r>
  </si>
  <si>
    <t>2012</t>
  </si>
  <si>
    <t>2013</t>
  </si>
  <si>
    <t>2014</t>
  </si>
  <si>
    <t>2015</t>
  </si>
  <si>
    <t>2016</t>
  </si>
  <si>
    <t>Eftir mánuði sem tilkynning barst</t>
  </si>
  <si>
    <t>Í feb/mars</t>
  </si>
  <si>
    <t>júní árið áður eða fyrr</t>
  </si>
  <si>
    <t>Fjöldi til framkvæmda eftir árum</t>
  </si>
  <si>
    <t>Samantekt tilkynninga, til framkvæmda - svæði</t>
  </si>
  <si>
    <t>2017</t>
  </si>
  <si>
    <t>Myndir byggja á gögnum fyrir árin 2012 til 2018</t>
  </si>
  <si>
    <t>2018</t>
  </si>
  <si>
    <t>2012-2018</t>
  </si>
  <si>
    <t>það sem hafði borist í árslok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</si>
</sst>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9" fontId="0" fillId="0" borderId="0" xfId="1" applyFont="1" applyBorder="1"/>
    <xf numFmtId="9" fontId="0" fillId="0" borderId="1" xfId="1" applyFont="1" applyBorder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right"/>
    </xf>
    <xf numFmtId="3" fontId="0" fillId="0" borderId="0" xfId="0" applyNumberFormat="1" applyFill="1" applyBorder="1"/>
    <xf numFmtId="0" fontId="2" fillId="0" borderId="0" xfId="0" applyFont="1" applyAlignment="1">
      <alignment horizontal="left"/>
    </xf>
    <xf numFmtId="17" fontId="0" fillId="0" borderId="0" xfId="0" applyNumberFormat="1" applyAlignment="1">
      <alignment horizontal="right"/>
    </xf>
    <xf numFmtId="17" fontId="0" fillId="0" borderId="1" xfId="0" applyNumberFormat="1" applyBorder="1" applyAlignment="1">
      <alignment horizontal="right"/>
    </xf>
    <xf numFmtId="17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/>
    <xf numFmtId="0" fontId="4" fillId="0" borderId="0" xfId="0" applyFont="1"/>
    <xf numFmtId="3" fontId="0" fillId="0" borderId="0" xfId="0" applyNumberFormat="1" applyFont="1" applyAlignment="1">
      <alignment horizontal="right" wrapText="1"/>
    </xf>
    <xf numFmtId="3" fontId="0" fillId="0" borderId="2" xfId="0" applyNumberForma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1" xfId="0" applyNumberFormat="1" applyFont="1" applyBorder="1"/>
    <xf numFmtId="3" fontId="0" fillId="0" borderId="2" xfId="0" applyNumberFormat="1" applyFont="1" applyFill="1" applyBorder="1"/>
    <xf numFmtId="3" fontId="0" fillId="0" borderId="1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9" fontId="0" fillId="0" borderId="0" xfId="1" applyFont="1" applyAlignment="1">
      <alignment horizontal="right" wrapText="1"/>
    </xf>
    <xf numFmtId="0" fontId="5" fillId="0" borderId="0" xfId="0" applyFont="1"/>
    <xf numFmtId="9" fontId="0" fillId="0" borderId="0" xfId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/>
    <xf numFmtId="9" fontId="0" fillId="0" borderId="1" xfId="1" applyFont="1" applyBorder="1" applyAlignment="1">
      <alignment horizontal="right" wrapText="1"/>
    </xf>
    <xf numFmtId="3" fontId="0" fillId="0" borderId="0" xfId="0" applyNumberFormat="1" applyFont="1"/>
    <xf numFmtId="3" fontId="3" fillId="2" borderId="0" xfId="0" applyNumberFormat="1" applyFont="1" applyFill="1"/>
    <xf numFmtId="9" fontId="3" fillId="2" borderId="0" xfId="1" applyFont="1" applyFill="1"/>
    <xf numFmtId="3" fontId="0" fillId="2" borderId="0" xfId="0" applyNumberFormat="1" applyFont="1" applyFill="1"/>
    <xf numFmtId="0" fontId="0" fillId="3" borderId="0" xfId="0" applyFill="1"/>
    <xf numFmtId="0" fontId="2" fillId="2" borderId="0" xfId="0" quotePrefix="1" applyFont="1" applyFill="1" applyAlignment="1">
      <alignment horizontal="right" wrapText="1"/>
    </xf>
    <xf numFmtId="3" fontId="0" fillId="2" borderId="0" xfId="0" applyNumberFormat="1" applyFill="1"/>
    <xf numFmtId="0" fontId="0" fillId="4" borderId="0" xfId="0" applyFill="1" applyAlignment="1">
      <alignment horizontal="left"/>
    </xf>
    <xf numFmtId="3" fontId="0" fillId="4" borderId="0" xfId="0" applyNumberFormat="1" applyFill="1"/>
    <xf numFmtId="9" fontId="0" fillId="4" borderId="0" xfId="1" applyFont="1" applyFill="1"/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2" borderId="0" xfId="0" applyFill="1"/>
    <xf numFmtId="0" fontId="2" fillId="5" borderId="0" xfId="0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0" fontId="2" fillId="4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3" fontId="0" fillId="6" borderId="0" xfId="0" applyNumberFormat="1" applyFill="1"/>
    <xf numFmtId="0" fontId="0" fillId="6" borderId="0" xfId="0" applyFill="1"/>
    <xf numFmtId="0" fontId="0" fillId="6" borderId="0" xfId="0" applyFont="1" applyFill="1" applyAlignment="1">
      <alignment horizontal="left"/>
    </xf>
    <xf numFmtId="9" fontId="0" fillId="6" borderId="0" xfId="1" applyFont="1" applyFill="1"/>
    <xf numFmtId="0" fontId="0" fillId="6" borderId="0" xfId="0" applyFill="1" applyAlignment="1">
      <alignment horizontal="left"/>
    </xf>
    <xf numFmtId="0" fontId="0" fillId="6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9" fontId="0" fillId="5" borderId="0" xfId="1" applyFont="1" applyFill="1"/>
    <xf numFmtId="0" fontId="0" fillId="5" borderId="0" xfId="0" applyFill="1" applyAlignment="1">
      <alignment horizontal="left"/>
    </xf>
    <xf numFmtId="0" fontId="2" fillId="3" borderId="0" xfId="0" applyFont="1" applyFill="1" applyBorder="1" applyAlignment="1">
      <alignment horizontal="left"/>
    </xf>
    <xf numFmtId="3" fontId="0" fillId="3" borderId="0" xfId="0" applyNumberFormat="1" applyFill="1"/>
    <xf numFmtId="0" fontId="0" fillId="3" borderId="0" xfId="0" applyFill="1" applyAlignment="1">
      <alignment horizontal="left"/>
    </xf>
    <xf numFmtId="9" fontId="0" fillId="3" borderId="0" xfId="1" applyFont="1" applyFill="1"/>
    <xf numFmtId="0" fontId="0" fillId="3" borderId="0" xfId="0" applyFill="1" applyBorder="1" applyAlignment="1">
      <alignment horizontal="left"/>
    </xf>
    <xf numFmtId="0" fontId="4" fillId="0" borderId="0" xfId="0" applyFont="1" applyFill="1"/>
    <xf numFmtId="0" fontId="4" fillId="7" borderId="0" xfId="0" applyFont="1" applyFill="1"/>
    <xf numFmtId="0" fontId="0" fillId="7" borderId="0" xfId="0" applyFill="1"/>
    <xf numFmtId="3" fontId="2" fillId="0" borderId="0" xfId="0" applyNumberFormat="1" applyFont="1"/>
    <xf numFmtId="3" fontId="3" fillId="2" borderId="1" xfId="0" applyNumberFormat="1" applyFont="1" applyFill="1" applyBorder="1"/>
    <xf numFmtId="3" fontId="0" fillId="0" borderId="0" xfId="0" applyNumberFormat="1" applyFont="1" applyFill="1"/>
    <xf numFmtId="9" fontId="1" fillId="0" borderId="0" xfId="1" applyFont="1" applyFill="1"/>
    <xf numFmtId="9" fontId="0" fillId="2" borderId="0" xfId="1" applyFont="1" applyFill="1"/>
    <xf numFmtId="0" fontId="3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Border="1"/>
    <xf numFmtId="164" fontId="3" fillId="2" borderId="0" xfId="1" applyNumberFormat="1" applyFont="1" applyFill="1"/>
    <xf numFmtId="17" fontId="0" fillId="2" borderId="0" xfId="0" applyNumberFormat="1" applyFill="1" applyBorder="1" applyAlignment="1">
      <alignment horizontal="right"/>
    </xf>
    <xf numFmtId="17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2" borderId="1" xfId="0" applyNumberFormat="1" applyFill="1" applyBorder="1"/>
    <xf numFmtId="0" fontId="0" fillId="0" borderId="3" xfId="0" applyBorder="1"/>
    <xf numFmtId="3" fontId="0" fillId="0" borderId="3" xfId="0" applyNumberFormat="1" applyBorder="1"/>
    <xf numFmtId="0" fontId="0" fillId="0" borderId="3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hópuppsagna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'Myndir uppsagnir'!$N$3:$T$3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'Myndir uppsagnir'!$N$4:$T$4</c:f>
              <c:numCache>
                <c:formatCode>#,##0</c:formatCode>
                <c:ptCount val="7"/>
                <c:pt idx="0">
                  <c:v>293</c:v>
                </c:pt>
                <c:pt idx="1">
                  <c:v>314</c:v>
                </c:pt>
                <c:pt idx="2">
                  <c:v>231</c:v>
                </c:pt>
                <c:pt idx="3">
                  <c:v>339</c:v>
                </c:pt>
                <c:pt idx="4">
                  <c:v>493</c:v>
                </c:pt>
                <c:pt idx="5">
                  <c:v>632</c:v>
                </c:pt>
                <c:pt idx="6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2-4FCC-8410-8419E10F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27"/>
        <c:axId val="530504944"/>
        <c:axId val="530501664"/>
      </c:barChart>
      <c:catAx>
        <c:axId val="5305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1664"/>
        <c:crosses val="autoZero"/>
        <c:auto val="1"/>
        <c:lblAlgn val="ctr"/>
        <c:lblOffset val="100"/>
        <c:noMultiLvlLbl val="0"/>
      </c:catAx>
      <c:valAx>
        <c:axId val="5305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mánuði 
berast hópuppsagnir?</a:t>
            </a:r>
          </a:p>
        </c:rich>
      </c:tx>
      <c:layout>
        <c:manualLayout>
          <c:xMode val="edge"/>
          <c:yMode val="edge"/>
          <c:x val="0.62336111111111114"/>
          <c:y val="2.640263477505578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'Myndir uppsagnir'!$A$4:$A$15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'Myndir uppsagnir'!$C$4:$C$15</c:f>
              <c:numCache>
                <c:formatCode>0%</c:formatCode>
                <c:ptCount val="12"/>
                <c:pt idx="0">
                  <c:v>0.11307643714466203</c:v>
                </c:pt>
                <c:pt idx="1">
                  <c:v>5.8749210360075806E-2</c:v>
                </c:pt>
                <c:pt idx="2">
                  <c:v>6.0960202147820594E-2</c:v>
                </c:pt>
                <c:pt idx="3">
                  <c:v>2.4005053695514846E-2</c:v>
                </c:pt>
                <c:pt idx="4">
                  <c:v>6.2223626026531899E-2</c:v>
                </c:pt>
                <c:pt idx="5">
                  <c:v>4.3903979785217942E-2</c:v>
                </c:pt>
                <c:pt idx="6">
                  <c:v>4.1061276058117498E-2</c:v>
                </c:pt>
                <c:pt idx="7">
                  <c:v>3.9166140240050537E-2</c:v>
                </c:pt>
                <c:pt idx="8">
                  <c:v>0.10770688566013897</c:v>
                </c:pt>
                <c:pt idx="9">
                  <c:v>0.11244472520530638</c:v>
                </c:pt>
                <c:pt idx="10">
                  <c:v>0.19519898926089704</c:v>
                </c:pt>
                <c:pt idx="11">
                  <c:v>0.14150347441566646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8-4B9B-8FED-634995B06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503960"/>
        <c:axId val="530509208"/>
      </c:barChart>
      <c:catAx>
        <c:axId val="530503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9208"/>
        <c:crosses val="autoZero"/>
        <c:auto val="1"/>
        <c:lblAlgn val="ctr"/>
        <c:lblOffset val="100"/>
        <c:noMultiLvlLbl val="0"/>
      </c:catAx>
      <c:valAx>
        <c:axId val="53050920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3960"/>
        <c:crosses val="max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atvinnugreinum</a:t>
            </a:r>
          </a:p>
          <a:p>
            <a:pPr>
              <a:defRPr/>
            </a:pPr>
            <a:r>
              <a:rPr lang="en-US"/>
              <a:t>eru hópuppsagnir?</a:t>
            </a:r>
          </a:p>
        </c:rich>
      </c:tx>
      <c:layout>
        <c:manualLayout>
          <c:xMode val="edge"/>
          <c:yMode val="edge"/>
          <c:x val="0.61309749687545712"/>
          <c:y val="0.673684104168436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'Myndir uppsagnir'!$A$19:$A$34</c:f>
              <c:strCache>
                <c:ptCount val="16"/>
                <c:pt idx="0">
                  <c:v>Landbúnaður-fiskeldi</c:v>
                </c:pt>
                <c:pt idx="1">
                  <c:v>Fiskveiðar og vinnsla</c:v>
                </c:pt>
                <c:pt idx="2">
                  <c:v>Iðnaður</c:v>
                </c:pt>
                <c:pt idx="3">
                  <c:v>Veitur</c:v>
                </c:pt>
                <c:pt idx="4">
                  <c:v>Mannvirkjagerð</c:v>
                </c:pt>
                <c:pt idx="5">
                  <c:v>Verslun</c:v>
                </c:pt>
                <c:pt idx="6">
                  <c:v>Flutningar</c:v>
                </c:pt>
                <c:pt idx="7">
                  <c:v>Gisti-/veitingaþj.</c:v>
                </c:pt>
                <c:pt idx="8">
                  <c:v>Uppl. og útgáfa</c:v>
                </c:pt>
                <c:pt idx="9">
                  <c:v>Fjármál og trygg.</c:v>
                </c:pt>
                <c:pt idx="10">
                  <c:v>Sérfræðistarfsemi</c:v>
                </c:pt>
                <c:pt idx="11">
                  <c:v>Ýmis þjónusta</c:v>
                </c:pt>
                <c:pt idx="12">
                  <c:v>Stjórnsýsla</c:v>
                </c:pt>
                <c:pt idx="13">
                  <c:v>Fræðslustarfs.</c:v>
                </c:pt>
                <c:pt idx="14">
                  <c:v>Heilbr./félagsþj.</c:v>
                </c:pt>
                <c:pt idx="15">
                  <c:v>Menning/íþr./félög</c:v>
                </c:pt>
              </c:strCache>
            </c:strRef>
          </c:cat>
          <c:val>
            <c:numRef>
              <c:f>'Myndir uppsagnir'!$B$19:$B$34</c:f>
              <c:numCache>
                <c:formatCode>#,##0</c:formatCode>
                <c:ptCount val="16"/>
                <c:pt idx="0">
                  <c:v>14</c:v>
                </c:pt>
                <c:pt idx="1">
                  <c:v>757</c:v>
                </c:pt>
                <c:pt idx="2">
                  <c:v>520</c:v>
                </c:pt>
                <c:pt idx="3">
                  <c:v>0</c:v>
                </c:pt>
                <c:pt idx="4">
                  <c:v>261</c:v>
                </c:pt>
                <c:pt idx="5">
                  <c:v>238</c:v>
                </c:pt>
                <c:pt idx="6">
                  <c:v>528</c:v>
                </c:pt>
                <c:pt idx="7">
                  <c:v>106</c:v>
                </c:pt>
                <c:pt idx="8">
                  <c:v>184</c:v>
                </c:pt>
                <c:pt idx="9">
                  <c:v>182</c:v>
                </c:pt>
                <c:pt idx="10">
                  <c:v>115</c:v>
                </c:pt>
                <c:pt idx="11">
                  <c:v>41</c:v>
                </c:pt>
                <c:pt idx="12">
                  <c:v>90</c:v>
                </c:pt>
                <c:pt idx="13">
                  <c:v>0</c:v>
                </c:pt>
                <c:pt idx="14">
                  <c:v>102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C-46EF-9B95-2EDD60D70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487661952"/>
        <c:axId val="487662280"/>
      </c:barChart>
      <c:catAx>
        <c:axId val="487661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7662280"/>
        <c:crosses val="autoZero"/>
        <c:auto val="1"/>
        <c:lblAlgn val="ctr"/>
        <c:lblOffset val="100"/>
        <c:noMultiLvlLbl val="0"/>
      </c:catAx>
      <c:valAx>
        <c:axId val="48766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766195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 hvaða landsvæðum</a:t>
            </a:r>
          </a:p>
          <a:p>
            <a:pPr>
              <a:defRPr/>
            </a:pPr>
            <a:r>
              <a:rPr lang="en-US"/>
              <a:t>eru hópuppsagnir?</a:t>
            </a:r>
          </a:p>
        </c:rich>
      </c:tx>
      <c:layout>
        <c:manualLayout>
          <c:xMode val="edge"/>
          <c:yMode val="edge"/>
          <c:x val="0.64966949747955627"/>
          <c:y val="0.134259210316706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7973207094595109"/>
          <c:y val="0.1484010832600309"/>
          <c:w val="0.50373993888141444"/>
          <c:h val="0.633173070438513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1-493C-B211-3FFC5459D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31-493C-B211-3FFC5459D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31-493C-B211-3FFC5459D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31-493C-B211-3FFC5459D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31-493C-B211-3FFC5459D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31-493C-B211-3FFC5459D9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31-493C-B211-3FFC5459D9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31-493C-B211-3FFC5459D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'Myndir uppsagnir'!$A$37:$A$44</c:f>
              <c:strCache>
                <c:ptCount val="8"/>
                <c:pt idx="0">
                  <c:v>Höfuðb.svæði</c:v>
                </c:pt>
                <c:pt idx="1">
                  <c:v>Suðurnes</c:v>
                </c:pt>
                <c:pt idx="2">
                  <c:v>Vesturland</c:v>
                </c:pt>
                <c:pt idx="3">
                  <c:v>Vestfirðir</c:v>
                </c:pt>
                <c:pt idx="4">
                  <c:v>Norð. vestra</c:v>
                </c:pt>
                <c:pt idx="5">
                  <c:v>Norð.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'Myndir uppsagnir'!$B$37:$B$44</c:f>
              <c:numCache>
                <c:formatCode>#,##0</c:formatCode>
                <c:ptCount val="8"/>
                <c:pt idx="0">
                  <c:v>1993</c:v>
                </c:pt>
                <c:pt idx="1">
                  <c:v>425</c:v>
                </c:pt>
                <c:pt idx="2">
                  <c:v>201</c:v>
                </c:pt>
                <c:pt idx="3">
                  <c:v>150</c:v>
                </c:pt>
                <c:pt idx="4">
                  <c:v>12</c:v>
                </c:pt>
                <c:pt idx="5">
                  <c:v>106</c:v>
                </c:pt>
                <c:pt idx="6">
                  <c:v>15</c:v>
                </c:pt>
                <c:pt idx="7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D-4078-AE7A-FB0A577C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929623233851064E-2"/>
          <c:y val="0.81365638172339538"/>
          <c:w val="0.66971634677851966"/>
          <c:h val="0.14930659474096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mánuðum koma</a:t>
            </a:r>
          </a:p>
          <a:p>
            <a:pPr>
              <a:defRPr/>
            </a:pPr>
            <a:r>
              <a:rPr lang="en-US"/>
              <a:t>uppsagnir til framvkæmda?</a:t>
            </a:r>
          </a:p>
        </c:rich>
      </c:tx>
      <c:layout>
        <c:manualLayout>
          <c:xMode val="edge"/>
          <c:yMode val="edge"/>
          <c:x val="0.11723081156390015"/>
          <c:y val="9.6252955799430065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'Myndir uppsagnir'!$A$53:$A$67</c:f>
              <c:strCache>
                <c:ptCount val="15"/>
                <c:pt idx="0">
                  <c:v>Í mars</c:v>
                </c:pt>
                <c:pt idx="1">
                  <c:v>Í apríl</c:v>
                </c:pt>
                <c:pt idx="2">
                  <c:v>Í maí</c:v>
                </c:pt>
                <c:pt idx="3">
                  <c:v>í júní</c:v>
                </c:pt>
                <c:pt idx="4">
                  <c:v>í júlí</c:v>
                </c:pt>
                <c:pt idx="5">
                  <c:v>í ágúst</c:v>
                </c:pt>
                <c:pt idx="6">
                  <c:v>í sept</c:v>
                </c:pt>
                <c:pt idx="7">
                  <c:v>í okt</c:v>
                </c:pt>
                <c:pt idx="8">
                  <c:v>í nóv</c:v>
                </c:pt>
                <c:pt idx="9">
                  <c:v>í des</c:v>
                </c:pt>
                <c:pt idx="10">
                  <c:v>í jan næsta ár</c:v>
                </c:pt>
                <c:pt idx="11">
                  <c:v>í feb</c:v>
                </c:pt>
                <c:pt idx="12">
                  <c:v>í mars</c:v>
                </c:pt>
                <c:pt idx="13">
                  <c:v>í apríl</c:v>
                </c:pt>
                <c:pt idx="14">
                  <c:v>í maí eða síðar</c:v>
                </c:pt>
              </c:strCache>
            </c:strRef>
          </c:cat>
          <c:val>
            <c:numRef>
              <c:f>'Myndir uppsagnir'!$B$53:$B$67</c:f>
              <c:numCache>
                <c:formatCode>#,##0</c:formatCode>
                <c:ptCount val="15"/>
                <c:pt idx="0">
                  <c:v>108</c:v>
                </c:pt>
                <c:pt idx="1">
                  <c:v>69</c:v>
                </c:pt>
                <c:pt idx="2">
                  <c:v>289</c:v>
                </c:pt>
                <c:pt idx="3">
                  <c:v>101</c:v>
                </c:pt>
                <c:pt idx="4">
                  <c:v>166</c:v>
                </c:pt>
                <c:pt idx="5">
                  <c:v>134</c:v>
                </c:pt>
                <c:pt idx="6">
                  <c:v>166</c:v>
                </c:pt>
                <c:pt idx="7">
                  <c:v>101</c:v>
                </c:pt>
                <c:pt idx="8">
                  <c:v>140</c:v>
                </c:pt>
                <c:pt idx="9">
                  <c:v>287</c:v>
                </c:pt>
                <c:pt idx="10">
                  <c:v>631</c:v>
                </c:pt>
                <c:pt idx="11">
                  <c:v>194</c:v>
                </c:pt>
                <c:pt idx="12">
                  <c:v>407</c:v>
                </c:pt>
                <c:pt idx="13">
                  <c:v>328</c:v>
                </c:pt>
                <c:pt idx="1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C-4EEC-91CF-22E07DDBF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93758728"/>
        <c:axId val="593759056"/>
      </c:barChart>
      <c:catAx>
        <c:axId val="5937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759056"/>
        <c:crosses val="autoZero"/>
        <c:auto val="1"/>
        <c:lblAlgn val="ctr"/>
        <c:lblOffset val="100"/>
        <c:noMultiLvlLbl val="0"/>
      </c:catAx>
      <c:valAx>
        <c:axId val="5937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7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'Myndir-til framkv.'!$B$36:$B$119</c:f>
              <c:numCache>
                <c:formatCode>mmm\-yy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'Myndir-til framkv.'!$C$36:$C$119</c:f>
              <c:numCache>
                <c:formatCode>#,##0</c:formatCode>
                <c:ptCount val="84"/>
                <c:pt idx="0">
                  <c:v>33</c:v>
                </c:pt>
                <c:pt idx="1">
                  <c:v>66</c:v>
                </c:pt>
                <c:pt idx="2">
                  <c:v>33</c:v>
                </c:pt>
                <c:pt idx="3">
                  <c:v>40</c:v>
                </c:pt>
                <c:pt idx="4">
                  <c:v>87</c:v>
                </c:pt>
                <c:pt idx="5">
                  <c:v>71</c:v>
                </c:pt>
                <c:pt idx="6">
                  <c:v>38</c:v>
                </c:pt>
                <c:pt idx="7">
                  <c:v>80</c:v>
                </c:pt>
                <c:pt idx="8">
                  <c:v>80</c:v>
                </c:pt>
                <c:pt idx="9">
                  <c:v>61</c:v>
                </c:pt>
                <c:pt idx="10">
                  <c:v>30</c:v>
                </c:pt>
                <c:pt idx="11">
                  <c:v>39</c:v>
                </c:pt>
                <c:pt idx="12">
                  <c:v>85</c:v>
                </c:pt>
                <c:pt idx="13">
                  <c:v>40</c:v>
                </c:pt>
                <c:pt idx="14">
                  <c:v>34</c:v>
                </c:pt>
                <c:pt idx="15">
                  <c:v>24</c:v>
                </c:pt>
                <c:pt idx="16">
                  <c:v>13</c:v>
                </c:pt>
                <c:pt idx="17">
                  <c:v>1</c:v>
                </c:pt>
                <c:pt idx="18">
                  <c:v>24</c:v>
                </c:pt>
                <c:pt idx="19">
                  <c:v>8</c:v>
                </c:pt>
                <c:pt idx="20">
                  <c:v>7</c:v>
                </c:pt>
                <c:pt idx="21">
                  <c:v>26</c:v>
                </c:pt>
                <c:pt idx="22">
                  <c:v>26</c:v>
                </c:pt>
                <c:pt idx="23">
                  <c:v>76</c:v>
                </c:pt>
                <c:pt idx="24">
                  <c:v>95</c:v>
                </c:pt>
                <c:pt idx="25">
                  <c:v>48</c:v>
                </c:pt>
                <c:pt idx="26">
                  <c:v>37</c:v>
                </c:pt>
                <c:pt idx="27">
                  <c:v>28</c:v>
                </c:pt>
                <c:pt idx="28">
                  <c:v>22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27</c:v>
                </c:pt>
                <c:pt idx="34">
                  <c:v>0</c:v>
                </c:pt>
                <c:pt idx="35">
                  <c:v>50</c:v>
                </c:pt>
                <c:pt idx="36">
                  <c:v>67</c:v>
                </c:pt>
                <c:pt idx="37">
                  <c:v>32</c:v>
                </c:pt>
                <c:pt idx="38">
                  <c:v>47</c:v>
                </c:pt>
                <c:pt idx="39">
                  <c:v>13</c:v>
                </c:pt>
                <c:pt idx="40">
                  <c:v>4</c:v>
                </c:pt>
                <c:pt idx="41">
                  <c:v>8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50</c:v>
                </c:pt>
                <c:pt idx="47">
                  <c:v>57</c:v>
                </c:pt>
                <c:pt idx="48">
                  <c:v>59</c:v>
                </c:pt>
                <c:pt idx="49">
                  <c:v>26</c:v>
                </c:pt>
                <c:pt idx="50">
                  <c:v>34</c:v>
                </c:pt>
                <c:pt idx="51">
                  <c:v>21</c:v>
                </c:pt>
                <c:pt idx="52">
                  <c:v>146</c:v>
                </c:pt>
                <c:pt idx="53">
                  <c:v>2</c:v>
                </c:pt>
                <c:pt idx="54">
                  <c:v>25</c:v>
                </c:pt>
                <c:pt idx="55">
                  <c:v>1</c:v>
                </c:pt>
                <c:pt idx="56">
                  <c:v>17</c:v>
                </c:pt>
                <c:pt idx="57">
                  <c:v>6</c:v>
                </c:pt>
                <c:pt idx="58">
                  <c:v>19</c:v>
                </c:pt>
                <c:pt idx="59">
                  <c:v>38</c:v>
                </c:pt>
                <c:pt idx="60">
                  <c:v>21</c:v>
                </c:pt>
                <c:pt idx="61">
                  <c:v>0</c:v>
                </c:pt>
                <c:pt idx="62">
                  <c:v>49</c:v>
                </c:pt>
                <c:pt idx="63">
                  <c:v>10</c:v>
                </c:pt>
                <c:pt idx="64">
                  <c:v>19</c:v>
                </c:pt>
                <c:pt idx="65">
                  <c:v>17</c:v>
                </c:pt>
                <c:pt idx="66">
                  <c:v>25</c:v>
                </c:pt>
                <c:pt idx="67">
                  <c:v>25</c:v>
                </c:pt>
                <c:pt idx="68">
                  <c:v>0</c:v>
                </c:pt>
                <c:pt idx="69">
                  <c:v>1</c:v>
                </c:pt>
                <c:pt idx="70">
                  <c:v>15</c:v>
                </c:pt>
                <c:pt idx="71">
                  <c:v>49</c:v>
                </c:pt>
                <c:pt idx="72">
                  <c:v>114</c:v>
                </c:pt>
                <c:pt idx="73">
                  <c:v>64</c:v>
                </c:pt>
                <c:pt idx="74">
                  <c:v>20</c:v>
                </c:pt>
                <c:pt idx="75">
                  <c:v>148</c:v>
                </c:pt>
                <c:pt idx="76">
                  <c:v>41</c:v>
                </c:pt>
                <c:pt idx="77">
                  <c:v>79</c:v>
                </c:pt>
                <c:pt idx="78">
                  <c:v>80</c:v>
                </c:pt>
                <c:pt idx="79">
                  <c:v>15</c:v>
                </c:pt>
                <c:pt idx="80">
                  <c:v>99</c:v>
                </c:pt>
                <c:pt idx="81">
                  <c:v>66</c:v>
                </c:pt>
                <c:pt idx="82">
                  <c:v>26</c:v>
                </c:pt>
                <c:pt idx="8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F-41BA-82A6-619C1E3E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023360"/>
        <c:axId val="4582208"/>
      </c:barChart>
      <c:dateAx>
        <c:axId val="131023360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txPr>
          <a:bodyPr rot="-1980000"/>
          <a:lstStyle/>
          <a:p>
            <a:pPr>
              <a:defRPr/>
            </a:pPr>
            <a:endParaRPr lang="is-IS"/>
          </a:p>
        </c:txPr>
        <c:crossAx val="4582208"/>
        <c:crosses val="autoZero"/>
        <c:auto val="1"/>
        <c:lblOffset val="100"/>
        <c:baseTimeUnit val="months"/>
        <c:majorUnit val="3"/>
        <c:majorTimeUnit val="months"/>
      </c:dateAx>
      <c:valAx>
        <c:axId val="458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0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'Myndir-til framkv.'!$E$26:$E$41</c:f>
              <c:strCache>
                <c:ptCount val="16"/>
                <c:pt idx="0">
                  <c:v>Landbúnaður-fiskeldi</c:v>
                </c:pt>
                <c:pt idx="1">
                  <c:v>Fiskveiðar og vinnsla</c:v>
                </c:pt>
                <c:pt idx="2">
                  <c:v>Iðnaður</c:v>
                </c:pt>
                <c:pt idx="3">
                  <c:v>Veitur</c:v>
                </c:pt>
                <c:pt idx="4">
                  <c:v>Mannvirkjagerð</c:v>
                </c:pt>
                <c:pt idx="5">
                  <c:v>Verslun</c:v>
                </c:pt>
                <c:pt idx="6">
                  <c:v>Flutningar</c:v>
                </c:pt>
                <c:pt idx="7">
                  <c:v>Gisti-/veitingaþj.</c:v>
                </c:pt>
                <c:pt idx="8">
                  <c:v>Uppl. og útgáfa</c:v>
                </c:pt>
                <c:pt idx="9">
                  <c:v>Fjármál og trygg.</c:v>
                </c:pt>
                <c:pt idx="10">
                  <c:v>Sérfræðistarfsemi</c:v>
                </c:pt>
                <c:pt idx="11">
                  <c:v>Ýmis þjónusta</c:v>
                </c:pt>
                <c:pt idx="12">
                  <c:v>Stjórnsýsla</c:v>
                </c:pt>
                <c:pt idx="13">
                  <c:v>Fræðslustarfs.</c:v>
                </c:pt>
                <c:pt idx="14">
                  <c:v>Heilbr./félagsþj.</c:v>
                </c:pt>
                <c:pt idx="15">
                  <c:v>Menning/íþr./félög</c:v>
                </c:pt>
              </c:strCache>
            </c:strRef>
          </c:cat>
          <c:val>
            <c:numRef>
              <c:f>'Myndir-til framkv.'!$G$26:$G$41</c:f>
              <c:numCache>
                <c:formatCode>#,##0</c:formatCode>
                <c:ptCount val="16"/>
                <c:pt idx="0">
                  <c:v>14</c:v>
                </c:pt>
                <c:pt idx="1">
                  <c:v>572</c:v>
                </c:pt>
                <c:pt idx="2">
                  <c:v>284</c:v>
                </c:pt>
                <c:pt idx="3">
                  <c:v>65</c:v>
                </c:pt>
                <c:pt idx="4">
                  <c:v>511</c:v>
                </c:pt>
                <c:pt idx="5">
                  <c:v>291</c:v>
                </c:pt>
                <c:pt idx="6">
                  <c:v>107</c:v>
                </c:pt>
                <c:pt idx="7">
                  <c:v>106</c:v>
                </c:pt>
                <c:pt idx="8">
                  <c:v>268</c:v>
                </c:pt>
                <c:pt idx="9">
                  <c:v>269</c:v>
                </c:pt>
                <c:pt idx="10">
                  <c:v>93</c:v>
                </c:pt>
                <c:pt idx="11">
                  <c:v>41</c:v>
                </c:pt>
                <c:pt idx="12">
                  <c:v>90</c:v>
                </c:pt>
                <c:pt idx="13">
                  <c:v>89</c:v>
                </c:pt>
                <c:pt idx="14">
                  <c:v>166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A-40B3-9F2F-AAAD0DC1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1025920"/>
        <c:axId val="4586816"/>
      </c:barChart>
      <c:catAx>
        <c:axId val="131025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586816"/>
        <c:crosses val="autoZero"/>
        <c:auto val="1"/>
        <c:lblAlgn val="ctr"/>
        <c:lblOffset val="100"/>
        <c:noMultiLvlLbl val="0"/>
      </c:catAx>
      <c:valAx>
        <c:axId val="458681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3102592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4610673665788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9417104111986"/>
                  <c:y val="-8.15176823995266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C-41B1-8934-A5F31BF4B33F}"/>
                </c:ext>
              </c:extLst>
            </c:dLbl>
            <c:dLbl>
              <c:idx val="4"/>
              <c:layout>
                <c:manualLayout>
                  <c:x val="2.7867891513560804E-2"/>
                  <c:y val="1.85346593236538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C-41B1-8934-A5F31BF4B33F}"/>
                </c:ext>
              </c:extLst>
            </c:dLbl>
            <c:dLbl>
              <c:idx val="6"/>
              <c:layout>
                <c:manualLayout>
                  <c:x val="3.4152668416447943E-2"/>
                  <c:y val="2.39474762186518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C-41B1-8934-A5F31BF4B33F}"/>
                </c:ext>
              </c:extLst>
            </c:dLbl>
            <c:dLbl>
              <c:idx val="7"/>
              <c:layout>
                <c:manualLayout>
                  <c:x val="3.3114391951006072E-2"/>
                  <c:y val="6.81898866687906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C-41B1-8934-A5F31BF4B33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'Myndir-til framkv.'!$T$25:$T$32</c:f>
              <c:strCache>
                <c:ptCount val="8"/>
                <c:pt idx="0">
                  <c:v>Höfuðb.svæði</c:v>
                </c:pt>
                <c:pt idx="1">
                  <c:v>Suðurnes</c:v>
                </c:pt>
                <c:pt idx="2">
                  <c:v>Vesturland</c:v>
                </c:pt>
                <c:pt idx="3">
                  <c:v>Vestfirðir</c:v>
                </c:pt>
                <c:pt idx="4">
                  <c:v>Norð. vestra</c:v>
                </c:pt>
                <c:pt idx="5">
                  <c:v>Norð.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'Myndir-til framkv.'!$U$25:$U$32</c:f>
              <c:numCache>
                <c:formatCode>#,##0</c:formatCode>
                <c:ptCount val="8"/>
                <c:pt idx="0">
                  <c:v>2080</c:v>
                </c:pt>
                <c:pt idx="1">
                  <c:v>181</c:v>
                </c:pt>
                <c:pt idx="2">
                  <c:v>177</c:v>
                </c:pt>
                <c:pt idx="3">
                  <c:v>235</c:v>
                </c:pt>
                <c:pt idx="4">
                  <c:v>26</c:v>
                </c:pt>
                <c:pt idx="5">
                  <c:v>139</c:v>
                </c:pt>
                <c:pt idx="6">
                  <c:v>15</c:v>
                </c:pt>
                <c:pt idx="7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A07-AEFA-9FE9C05C7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'Myndir-til framkv.'!$T$4:$T$10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'Myndir-til framkv.'!$U$4:$U$10</c:f>
              <c:numCache>
                <c:formatCode>#,##0</c:formatCode>
                <c:ptCount val="7"/>
                <c:pt idx="0">
                  <c:v>658</c:v>
                </c:pt>
                <c:pt idx="1">
                  <c:v>364</c:v>
                </c:pt>
                <c:pt idx="2">
                  <c:v>311</c:v>
                </c:pt>
                <c:pt idx="3">
                  <c:v>279</c:v>
                </c:pt>
                <c:pt idx="4">
                  <c:v>394</c:v>
                </c:pt>
                <c:pt idx="5">
                  <c:v>231</c:v>
                </c:pt>
                <c:pt idx="6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B-4871-8B8C-CED9AFB9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313728"/>
        <c:axId val="40294592"/>
      </c:barChart>
      <c:catAx>
        <c:axId val="663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94592"/>
        <c:crosses val="autoZero"/>
        <c:auto val="1"/>
        <c:lblAlgn val="ctr"/>
        <c:lblOffset val="100"/>
        <c:noMultiLvlLbl val="0"/>
      </c:catAx>
      <c:valAx>
        <c:axId val="40294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63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38100</xdr:rowOff>
    </xdr:from>
    <xdr:to>
      <xdr:col>20</xdr:col>
      <xdr:colOff>421005</xdr:colOff>
      <xdr:row>18</xdr:row>
      <xdr:rowOff>92392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2</xdr:row>
      <xdr:rowOff>57150</xdr:rowOff>
    </xdr:from>
    <xdr:to>
      <xdr:col>10</xdr:col>
      <xdr:colOff>542925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</xdr:colOff>
      <xdr:row>17</xdr:row>
      <xdr:rowOff>23812</xdr:rowOff>
    </xdr:from>
    <xdr:to>
      <xdr:col>11</xdr:col>
      <xdr:colOff>561975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104774</xdr:colOff>
      <xdr:row>35</xdr:row>
      <xdr:rowOff>38099</xdr:rowOff>
    </xdr:from>
    <xdr:to>
      <xdr:col>10</xdr:col>
      <xdr:colOff>447675</xdr:colOff>
      <xdr:row>49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</xdr:colOff>
      <xdr:row>52</xdr:row>
      <xdr:rowOff>39052</xdr:rowOff>
    </xdr:from>
    <xdr:to>
      <xdr:col>13</xdr:col>
      <xdr:colOff>533400</xdr:colOff>
      <xdr:row>66</xdr:row>
      <xdr:rowOff>142876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3</xdr:row>
      <xdr:rowOff>28575</xdr:rowOff>
    </xdr:from>
    <xdr:to>
      <xdr:col>17</xdr:col>
      <xdr:colOff>514350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24</xdr:row>
      <xdr:rowOff>47625</xdr:rowOff>
    </xdr:from>
    <xdr:to>
      <xdr:col>17</xdr:col>
      <xdr:colOff>466726</xdr:colOff>
      <xdr:row>48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552450</xdr:colOff>
      <xdr:row>34</xdr:row>
      <xdr:rowOff>135255</xdr:rowOff>
    </xdr:from>
    <xdr:to>
      <xdr:col>26</xdr:col>
      <xdr:colOff>247650</xdr:colOff>
      <xdr:row>49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219075</xdr:colOff>
      <xdr:row>3</xdr:row>
      <xdr:rowOff>71437</xdr:rowOff>
    </xdr:from>
    <xdr:to>
      <xdr:col>28</xdr:col>
      <xdr:colOff>28575</xdr:colOff>
      <xdr:row>17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workbookViewId="0">
      <pane ySplit="4" topLeftCell="A5" activePane="bottomLeft" state="frozen"/>
      <selection pane="bottomLeft" activeCell="H13" sqref="H13"/>
    </sheetView>
  </sheetViews>
  <sheetFormatPr defaultRowHeight="14.4" x14ac:dyDescent="0.3"/>
  <cols>
    <col min="1" max="1" width="21" style="36" customWidth="1"/>
    <col min="2" max="8" width="7.44140625" customWidth="1"/>
    <col min="9" max="12" width="7.6640625" customWidth="1"/>
    <col min="13" max="13" width="6.109375" customWidth="1"/>
    <col min="14" max="20" width="7.44140625" customWidth="1"/>
    <col min="21" max="24" width="7.6640625" customWidth="1"/>
  </cols>
  <sheetData>
    <row r="1" spans="1:24" ht="18" x14ac:dyDescent="0.35">
      <c r="A1" s="35" t="s">
        <v>53</v>
      </c>
      <c r="N1" s="22" t="s">
        <v>62</v>
      </c>
    </row>
    <row r="2" spans="1:24" ht="15" customHeight="1" x14ac:dyDescent="0.35">
      <c r="A2" s="35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L2" s="12">
        <v>2018</v>
      </c>
      <c r="N2" s="12">
        <v>2008</v>
      </c>
      <c r="O2" s="12">
        <v>2009</v>
      </c>
      <c r="P2" s="12">
        <v>2010</v>
      </c>
      <c r="Q2" s="12">
        <v>2011</v>
      </c>
      <c r="R2" s="12">
        <v>2012</v>
      </c>
      <c r="S2" s="12">
        <v>2013</v>
      </c>
      <c r="T2" s="12">
        <v>2014</v>
      </c>
      <c r="U2" s="12">
        <v>2015</v>
      </c>
      <c r="V2" s="12">
        <v>2016</v>
      </c>
      <c r="W2" s="12">
        <v>2017</v>
      </c>
      <c r="X2" s="12">
        <v>2018</v>
      </c>
    </row>
    <row r="3" spans="1:24" ht="15" customHeight="1" x14ac:dyDescent="0.3">
      <c r="A3" s="17" t="s">
        <v>56</v>
      </c>
      <c r="B3" s="23">
        <v>5074</v>
      </c>
      <c r="C3" s="23">
        <v>1789</v>
      </c>
      <c r="D3" s="23">
        <v>742</v>
      </c>
      <c r="E3" s="23">
        <v>752</v>
      </c>
      <c r="F3" s="23">
        <v>293</v>
      </c>
      <c r="G3" s="23">
        <v>314</v>
      </c>
      <c r="H3" s="23">
        <v>231</v>
      </c>
      <c r="I3" s="23">
        <v>339</v>
      </c>
      <c r="J3" s="23">
        <v>493</v>
      </c>
      <c r="K3" s="23">
        <v>632</v>
      </c>
      <c r="L3" s="23">
        <v>864</v>
      </c>
      <c r="N3" s="32">
        <f>B3/B$3</f>
        <v>1</v>
      </c>
      <c r="O3" s="32">
        <f t="shared" ref="O3:X3" si="0">C3/C$3</f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</row>
    <row r="4" spans="1:24" ht="15" customHeight="1" x14ac:dyDescent="0.3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N4" s="23"/>
      <c r="O4" s="23"/>
      <c r="P4" s="23"/>
      <c r="Q4" s="23"/>
      <c r="R4" s="23"/>
      <c r="S4" s="23"/>
      <c r="T4" s="23"/>
      <c r="U4" s="23"/>
    </row>
    <row r="5" spans="1:24" x14ac:dyDescent="0.3">
      <c r="A5" s="17" t="s">
        <v>54</v>
      </c>
    </row>
    <row r="6" spans="1:24" x14ac:dyDescent="0.3">
      <c r="A6" s="36" t="s">
        <v>67</v>
      </c>
      <c r="B6" s="7">
        <v>83</v>
      </c>
      <c r="C6" s="7">
        <v>167</v>
      </c>
      <c r="D6">
        <v>60</v>
      </c>
      <c r="E6">
        <v>140</v>
      </c>
      <c r="F6">
        <v>0</v>
      </c>
      <c r="G6">
        <v>33</v>
      </c>
      <c r="H6">
        <v>0</v>
      </c>
      <c r="I6">
        <v>104</v>
      </c>
      <c r="J6">
        <v>14</v>
      </c>
      <c r="K6">
        <v>61</v>
      </c>
      <c r="L6">
        <v>146</v>
      </c>
      <c r="N6" s="32">
        <f t="shared" ref="N6:N17" si="1">B6/B$3</f>
        <v>1.6357903035080803E-2</v>
      </c>
      <c r="O6" s="32">
        <f t="shared" ref="O6:O17" si="2">C6/C$3</f>
        <v>9.3348239239798764E-2</v>
      </c>
      <c r="P6" s="32">
        <f t="shared" ref="P6:P17" si="3">D6/D$3</f>
        <v>8.0862533692722366E-2</v>
      </c>
      <c r="Q6" s="32">
        <f t="shared" ref="Q6:Q17" si="4">E6/E$3</f>
        <v>0.18617021276595744</v>
      </c>
      <c r="R6" s="32">
        <f t="shared" ref="R6:R17" si="5">F6/F$3</f>
        <v>0</v>
      </c>
      <c r="S6" s="32">
        <f t="shared" ref="S6:S17" si="6">G6/G$3</f>
        <v>0.10509554140127389</v>
      </c>
      <c r="T6" s="32">
        <f t="shared" ref="T6:T17" si="7">H6/H$3</f>
        <v>0</v>
      </c>
      <c r="U6" s="32">
        <f t="shared" ref="U6:X17" si="8">I6/I$3</f>
        <v>0.30678466076696165</v>
      </c>
      <c r="V6" s="32">
        <f t="shared" si="8"/>
        <v>2.8397565922920892E-2</v>
      </c>
      <c r="W6" s="32">
        <f t="shared" si="8"/>
        <v>9.6518987341772153E-2</v>
      </c>
      <c r="X6" s="32">
        <f t="shared" si="8"/>
        <v>0.16898148148148148</v>
      </c>
    </row>
    <row r="7" spans="1:24" x14ac:dyDescent="0.3">
      <c r="A7" s="36" t="s">
        <v>66</v>
      </c>
      <c r="B7" s="7">
        <v>135</v>
      </c>
      <c r="C7" s="7">
        <v>0</v>
      </c>
      <c r="D7">
        <v>39</v>
      </c>
      <c r="E7">
        <v>68</v>
      </c>
      <c r="F7">
        <v>21</v>
      </c>
      <c r="G7">
        <v>30</v>
      </c>
      <c r="H7">
        <v>0</v>
      </c>
      <c r="I7">
        <v>0</v>
      </c>
      <c r="J7">
        <v>28</v>
      </c>
      <c r="K7">
        <v>107</v>
      </c>
      <c r="L7">
        <v>0</v>
      </c>
      <c r="N7" s="32">
        <f t="shared" si="1"/>
        <v>2.6606227828143477E-2</v>
      </c>
      <c r="O7" s="32">
        <f t="shared" si="2"/>
        <v>0</v>
      </c>
      <c r="P7" s="32">
        <f t="shared" si="3"/>
        <v>5.2560646900269542E-2</v>
      </c>
      <c r="Q7" s="32">
        <f t="shared" si="4"/>
        <v>9.0425531914893623E-2</v>
      </c>
      <c r="R7" s="32">
        <f t="shared" si="5"/>
        <v>7.1672354948805458E-2</v>
      </c>
      <c r="S7" s="32">
        <f t="shared" si="6"/>
        <v>9.5541401273885357E-2</v>
      </c>
      <c r="T7" s="32">
        <f t="shared" si="7"/>
        <v>0</v>
      </c>
      <c r="U7" s="32">
        <f t="shared" si="8"/>
        <v>0</v>
      </c>
      <c r="V7" s="32">
        <f t="shared" si="8"/>
        <v>5.6795131845841784E-2</v>
      </c>
      <c r="W7" s="32">
        <f t="shared" si="8"/>
        <v>0.16930379746835442</v>
      </c>
      <c r="X7" s="32">
        <f t="shared" si="8"/>
        <v>0</v>
      </c>
    </row>
    <row r="8" spans="1:24" x14ac:dyDescent="0.3">
      <c r="A8" s="36" t="s">
        <v>2</v>
      </c>
      <c r="B8" s="7">
        <v>0</v>
      </c>
      <c r="C8" s="7">
        <v>357</v>
      </c>
      <c r="D8">
        <v>57</v>
      </c>
      <c r="E8">
        <v>15</v>
      </c>
      <c r="F8">
        <v>0</v>
      </c>
      <c r="G8">
        <v>0</v>
      </c>
      <c r="H8">
        <v>0</v>
      </c>
      <c r="I8">
        <v>90</v>
      </c>
      <c r="J8">
        <v>38</v>
      </c>
      <c r="K8">
        <v>65</v>
      </c>
      <c r="L8">
        <v>0</v>
      </c>
      <c r="N8" s="32">
        <f t="shared" si="1"/>
        <v>0</v>
      </c>
      <c r="O8" s="32">
        <f t="shared" si="2"/>
        <v>0.19955282280603689</v>
      </c>
      <c r="P8" s="32">
        <f t="shared" si="3"/>
        <v>7.681940700808626E-2</v>
      </c>
      <c r="Q8" s="32">
        <f t="shared" si="4"/>
        <v>1.9946808510638299E-2</v>
      </c>
      <c r="R8" s="32">
        <f t="shared" si="5"/>
        <v>0</v>
      </c>
      <c r="S8" s="32">
        <f t="shared" si="6"/>
        <v>0</v>
      </c>
      <c r="T8" s="32">
        <f t="shared" si="7"/>
        <v>0</v>
      </c>
      <c r="U8" s="32">
        <f t="shared" si="8"/>
        <v>0.26548672566371684</v>
      </c>
      <c r="V8" s="32">
        <f t="shared" si="8"/>
        <v>7.7079107505070993E-2</v>
      </c>
      <c r="W8" s="32">
        <f t="shared" si="8"/>
        <v>0.10284810126582279</v>
      </c>
      <c r="X8" s="32">
        <f t="shared" si="8"/>
        <v>0</v>
      </c>
    </row>
    <row r="9" spans="1:24" x14ac:dyDescent="0.3">
      <c r="A9" s="36" t="s">
        <v>3</v>
      </c>
      <c r="B9" s="7">
        <v>32</v>
      </c>
      <c r="C9" s="7">
        <v>293</v>
      </c>
      <c r="D9">
        <v>0</v>
      </c>
      <c r="E9">
        <v>73</v>
      </c>
      <c r="F9">
        <v>0</v>
      </c>
      <c r="G9">
        <v>0</v>
      </c>
      <c r="H9">
        <v>0</v>
      </c>
      <c r="I9">
        <v>0</v>
      </c>
      <c r="J9">
        <v>23</v>
      </c>
      <c r="K9">
        <v>0</v>
      </c>
      <c r="L9">
        <v>53</v>
      </c>
      <c r="N9" s="32">
        <f t="shared" si="1"/>
        <v>6.3066614111154905E-3</v>
      </c>
      <c r="O9" s="32">
        <f t="shared" si="2"/>
        <v>0.16377864728898825</v>
      </c>
      <c r="P9" s="32">
        <f t="shared" si="3"/>
        <v>0</v>
      </c>
      <c r="Q9" s="32">
        <f t="shared" si="4"/>
        <v>9.7074468085106377E-2</v>
      </c>
      <c r="R9" s="32">
        <f t="shared" si="5"/>
        <v>0</v>
      </c>
      <c r="S9" s="32">
        <f t="shared" si="6"/>
        <v>0</v>
      </c>
      <c r="T9" s="32">
        <f t="shared" si="7"/>
        <v>0</v>
      </c>
      <c r="U9" s="32">
        <f t="shared" si="8"/>
        <v>0</v>
      </c>
      <c r="V9" s="32">
        <f t="shared" si="8"/>
        <v>4.665314401622718E-2</v>
      </c>
      <c r="W9" s="32">
        <f t="shared" si="8"/>
        <v>0</v>
      </c>
      <c r="X9" s="32">
        <f t="shared" si="8"/>
        <v>6.1342592592592594E-2</v>
      </c>
    </row>
    <row r="10" spans="1:24" x14ac:dyDescent="0.3">
      <c r="A10" s="36" t="s">
        <v>4</v>
      </c>
      <c r="B10" s="7">
        <v>235</v>
      </c>
      <c r="C10" s="7">
        <v>30</v>
      </c>
      <c r="D10">
        <v>27</v>
      </c>
      <c r="E10">
        <v>81</v>
      </c>
      <c r="F10">
        <v>0</v>
      </c>
      <c r="G10">
        <v>0</v>
      </c>
      <c r="H10">
        <v>0</v>
      </c>
      <c r="I10">
        <v>16</v>
      </c>
      <c r="J10">
        <v>0</v>
      </c>
      <c r="K10">
        <v>92</v>
      </c>
      <c r="L10">
        <v>89</v>
      </c>
      <c r="N10" s="32">
        <f t="shared" si="1"/>
        <v>4.6314544737879382E-2</v>
      </c>
      <c r="O10" s="32">
        <f t="shared" si="2"/>
        <v>1.6769144773616546E-2</v>
      </c>
      <c r="P10" s="32">
        <f t="shared" si="3"/>
        <v>3.638814016172507E-2</v>
      </c>
      <c r="Q10" s="32">
        <f t="shared" si="4"/>
        <v>0.1077127659574468</v>
      </c>
      <c r="R10" s="32">
        <f t="shared" si="5"/>
        <v>0</v>
      </c>
      <c r="S10" s="32">
        <f t="shared" si="6"/>
        <v>0</v>
      </c>
      <c r="T10" s="32">
        <f t="shared" si="7"/>
        <v>0</v>
      </c>
      <c r="U10" s="32">
        <f t="shared" si="8"/>
        <v>4.71976401179941E-2</v>
      </c>
      <c r="V10" s="32">
        <f t="shared" si="8"/>
        <v>0</v>
      </c>
      <c r="W10" s="32">
        <f t="shared" si="8"/>
        <v>0.14556962025316456</v>
      </c>
      <c r="X10" s="32">
        <f t="shared" si="8"/>
        <v>0.10300925925925926</v>
      </c>
    </row>
    <row r="11" spans="1:24" x14ac:dyDescent="0.3">
      <c r="A11" s="36" t="s">
        <v>5</v>
      </c>
      <c r="B11" s="7">
        <v>324</v>
      </c>
      <c r="C11" s="7">
        <v>360</v>
      </c>
      <c r="D11">
        <v>177</v>
      </c>
      <c r="E11">
        <v>123</v>
      </c>
      <c r="F11" s="6">
        <v>0</v>
      </c>
      <c r="G11" s="6">
        <v>25</v>
      </c>
      <c r="H11" s="6">
        <v>0</v>
      </c>
      <c r="I11" s="6">
        <v>14</v>
      </c>
      <c r="J11" s="43">
        <v>0</v>
      </c>
      <c r="K11" s="43">
        <v>71</v>
      </c>
      <c r="L11" s="43">
        <v>29</v>
      </c>
      <c r="N11" s="32">
        <f t="shared" si="1"/>
        <v>6.3854946787544345E-2</v>
      </c>
      <c r="O11" s="32">
        <f t="shared" si="2"/>
        <v>0.20122973728339855</v>
      </c>
      <c r="P11" s="32">
        <f t="shared" si="3"/>
        <v>0.23854447439353099</v>
      </c>
      <c r="Q11" s="32">
        <f t="shared" si="4"/>
        <v>0.16356382978723405</v>
      </c>
      <c r="R11" s="32">
        <f t="shared" si="5"/>
        <v>0</v>
      </c>
      <c r="S11" s="32">
        <f t="shared" si="6"/>
        <v>7.9617834394904455E-2</v>
      </c>
      <c r="T11" s="32">
        <f t="shared" si="7"/>
        <v>0</v>
      </c>
      <c r="U11" s="32">
        <f t="shared" si="8"/>
        <v>4.1297935103244837E-2</v>
      </c>
      <c r="V11" s="32">
        <f t="shared" si="8"/>
        <v>0</v>
      </c>
      <c r="W11" s="32">
        <f t="shared" si="8"/>
        <v>0.11234177215189874</v>
      </c>
      <c r="X11" s="32">
        <f t="shared" si="8"/>
        <v>3.3564814814814818E-2</v>
      </c>
    </row>
    <row r="12" spans="1:24" x14ac:dyDescent="0.3">
      <c r="A12" s="36" t="s">
        <v>6</v>
      </c>
      <c r="B12" s="7">
        <v>109</v>
      </c>
      <c r="C12" s="7">
        <v>110</v>
      </c>
      <c r="D12">
        <v>89</v>
      </c>
      <c r="E12">
        <v>0</v>
      </c>
      <c r="F12" s="6">
        <v>80</v>
      </c>
      <c r="G12" s="6">
        <v>0</v>
      </c>
      <c r="H12" s="6">
        <v>50</v>
      </c>
      <c r="I12" s="6">
        <v>0</v>
      </c>
      <c r="J12" s="43">
        <v>0</v>
      </c>
      <c r="K12" s="43">
        <v>0</v>
      </c>
      <c r="L12" s="43">
        <v>0</v>
      </c>
      <c r="N12" s="32">
        <f t="shared" si="1"/>
        <v>2.148206543161214E-2</v>
      </c>
      <c r="O12" s="32">
        <f t="shared" si="2"/>
        <v>6.1486864169927331E-2</v>
      </c>
      <c r="P12" s="32">
        <f t="shared" si="3"/>
        <v>0.11994609164420485</v>
      </c>
      <c r="Q12" s="32">
        <f t="shared" si="4"/>
        <v>0</v>
      </c>
      <c r="R12" s="32">
        <f t="shared" si="5"/>
        <v>0.27303754266211605</v>
      </c>
      <c r="S12" s="32">
        <f t="shared" si="6"/>
        <v>0</v>
      </c>
      <c r="T12" s="32">
        <f t="shared" si="7"/>
        <v>0.21645021645021645</v>
      </c>
      <c r="U12" s="32">
        <f t="shared" si="8"/>
        <v>0</v>
      </c>
      <c r="V12" s="32">
        <f t="shared" si="8"/>
        <v>0</v>
      </c>
      <c r="W12" s="32">
        <f t="shared" si="8"/>
        <v>0</v>
      </c>
      <c r="X12" s="32">
        <f t="shared" si="8"/>
        <v>0</v>
      </c>
    </row>
    <row r="13" spans="1:24" x14ac:dyDescent="0.3">
      <c r="A13" s="36" t="s">
        <v>7</v>
      </c>
      <c r="B13" s="7">
        <v>429</v>
      </c>
      <c r="C13" s="7">
        <v>50</v>
      </c>
      <c r="D13">
        <v>45</v>
      </c>
      <c r="E13">
        <v>0</v>
      </c>
      <c r="F13" s="6">
        <v>0</v>
      </c>
      <c r="G13" s="6">
        <v>27</v>
      </c>
      <c r="H13" s="6">
        <v>12</v>
      </c>
      <c r="I13" s="6">
        <v>29</v>
      </c>
      <c r="J13" s="43">
        <v>36</v>
      </c>
      <c r="K13" s="43">
        <v>20</v>
      </c>
      <c r="L13" s="43">
        <v>0</v>
      </c>
      <c r="N13" s="32">
        <f t="shared" si="1"/>
        <v>8.4548679542767041E-2</v>
      </c>
      <c r="O13" s="32">
        <f t="shared" si="2"/>
        <v>2.7948574622694244E-2</v>
      </c>
      <c r="P13" s="32">
        <f t="shared" si="3"/>
        <v>6.0646900269541781E-2</v>
      </c>
      <c r="Q13" s="32">
        <f t="shared" si="4"/>
        <v>0</v>
      </c>
      <c r="R13" s="32">
        <f t="shared" si="5"/>
        <v>0</v>
      </c>
      <c r="S13" s="32">
        <f t="shared" si="6"/>
        <v>8.598726114649681E-2</v>
      </c>
      <c r="T13" s="32">
        <f t="shared" si="7"/>
        <v>5.1948051948051951E-2</v>
      </c>
      <c r="U13" s="32">
        <f t="shared" si="8"/>
        <v>8.5545722713864306E-2</v>
      </c>
      <c r="V13" s="32">
        <f t="shared" si="8"/>
        <v>7.3022312373225151E-2</v>
      </c>
      <c r="W13" s="32">
        <f t="shared" si="8"/>
        <v>3.1645569620253167E-2</v>
      </c>
      <c r="X13" s="32">
        <f t="shared" si="8"/>
        <v>0</v>
      </c>
    </row>
    <row r="14" spans="1:24" x14ac:dyDescent="0.3">
      <c r="A14" s="36" t="s">
        <v>68</v>
      </c>
      <c r="B14" s="7">
        <v>113</v>
      </c>
      <c r="C14" s="7">
        <v>87</v>
      </c>
      <c r="D14">
        <v>21</v>
      </c>
      <c r="E14">
        <v>113</v>
      </c>
      <c r="F14" s="6">
        <v>31</v>
      </c>
      <c r="G14" s="6">
        <v>32</v>
      </c>
      <c r="H14" s="6">
        <v>40</v>
      </c>
      <c r="I14" s="6">
        <v>39</v>
      </c>
      <c r="J14" s="43">
        <v>116</v>
      </c>
      <c r="K14" s="43">
        <v>38</v>
      </c>
      <c r="L14" s="43">
        <v>45</v>
      </c>
      <c r="N14" s="32">
        <f t="shared" si="1"/>
        <v>2.2270398108001577E-2</v>
      </c>
      <c r="O14" s="32">
        <f t="shared" si="2"/>
        <v>4.8630519843487985E-2</v>
      </c>
      <c r="P14" s="32">
        <f t="shared" si="3"/>
        <v>2.8301886792452831E-2</v>
      </c>
      <c r="Q14" s="32">
        <f t="shared" si="4"/>
        <v>0.15026595744680851</v>
      </c>
      <c r="R14" s="32">
        <f t="shared" si="5"/>
        <v>0.10580204778156997</v>
      </c>
      <c r="S14" s="32">
        <f t="shared" si="6"/>
        <v>0.10191082802547771</v>
      </c>
      <c r="T14" s="32">
        <f t="shared" si="7"/>
        <v>0.17316017316017315</v>
      </c>
      <c r="U14" s="32">
        <f t="shared" si="8"/>
        <v>0.11504424778761062</v>
      </c>
      <c r="V14" s="32">
        <f t="shared" si="8"/>
        <v>0.23529411764705882</v>
      </c>
      <c r="W14" s="32">
        <f t="shared" si="8"/>
        <v>6.0126582278481014E-2</v>
      </c>
      <c r="X14" s="32">
        <f t="shared" si="8"/>
        <v>5.2083333333333336E-2</v>
      </c>
    </row>
    <row r="15" spans="1:24" x14ac:dyDescent="0.3">
      <c r="A15" s="37" t="s">
        <v>69</v>
      </c>
      <c r="B15" s="9">
        <v>2959</v>
      </c>
      <c r="C15" s="9">
        <v>50</v>
      </c>
      <c r="D15">
        <v>184</v>
      </c>
      <c r="E15">
        <v>67</v>
      </c>
      <c r="F15" s="6">
        <v>105</v>
      </c>
      <c r="G15" s="6">
        <v>51</v>
      </c>
      <c r="H15" s="6">
        <v>79</v>
      </c>
      <c r="I15" s="6">
        <v>0</v>
      </c>
      <c r="J15" s="43">
        <v>61</v>
      </c>
      <c r="K15" s="43">
        <v>60</v>
      </c>
      <c r="L15" s="43">
        <v>0</v>
      </c>
      <c r="N15" s="32">
        <f t="shared" si="1"/>
        <v>0.58316909735908551</v>
      </c>
      <c r="O15" s="32">
        <f t="shared" si="2"/>
        <v>2.7948574622694244E-2</v>
      </c>
      <c r="P15" s="32">
        <f t="shared" si="3"/>
        <v>0.24797843665768193</v>
      </c>
      <c r="Q15" s="32">
        <f t="shared" si="4"/>
        <v>8.9095744680851061E-2</v>
      </c>
      <c r="R15" s="32">
        <f t="shared" si="5"/>
        <v>0.35836177474402731</v>
      </c>
      <c r="S15" s="32">
        <f t="shared" si="6"/>
        <v>0.16242038216560509</v>
      </c>
      <c r="T15" s="32">
        <f t="shared" si="7"/>
        <v>0.34199134199134201</v>
      </c>
      <c r="U15" s="32">
        <f t="shared" si="8"/>
        <v>0</v>
      </c>
      <c r="V15" s="32">
        <f t="shared" si="8"/>
        <v>0.12373225152129817</v>
      </c>
      <c r="W15" s="32">
        <f t="shared" si="8"/>
        <v>9.49367088607595E-2</v>
      </c>
      <c r="X15" s="32">
        <f t="shared" si="8"/>
        <v>0</v>
      </c>
    </row>
    <row r="16" spans="1:24" x14ac:dyDescent="0.3">
      <c r="A16" s="38" t="s">
        <v>70</v>
      </c>
      <c r="B16" s="9">
        <v>561</v>
      </c>
      <c r="C16" s="9">
        <v>118</v>
      </c>
      <c r="D16">
        <v>43</v>
      </c>
      <c r="E16">
        <v>72</v>
      </c>
      <c r="F16" s="6">
        <v>56</v>
      </c>
      <c r="G16" s="6">
        <v>92</v>
      </c>
      <c r="H16" s="6">
        <v>0</v>
      </c>
      <c r="I16" s="6">
        <v>47</v>
      </c>
      <c r="J16" s="43">
        <v>72</v>
      </c>
      <c r="K16" s="43">
        <v>118</v>
      </c>
      <c r="L16" s="43">
        <v>233</v>
      </c>
      <c r="N16" s="32">
        <f t="shared" si="1"/>
        <v>0.11056365786361845</v>
      </c>
      <c r="O16" s="32">
        <f t="shared" si="2"/>
        <v>6.5958636109558419E-2</v>
      </c>
      <c r="P16" s="32">
        <f t="shared" si="3"/>
        <v>5.7951482479784364E-2</v>
      </c>
      <c r="Q16" s="32">
        <f t="shared" si="4"/>
        <v>9.5744680851063829E-2</v>
      </c>
      <c r="R16" s="32">
        <f t="shared" si="5"/>
        <v>0.19112627986348124</v>
      </c>
      <c r="S16" s="32">
        <f t="shared" si="6"/>
        <v>0.2929936305732484</v>
      </c>
      <c r="T16" s="32">
        <f t="shared" si="7"/>
        <v>0</v>
      </c>
      <c r="U16" s="32">
        <f t="shared" si="8"/>
        <v>0.13864306784660768</v>
      </c>
      <c r="V16" s="32">
        <f t="shared" si="8"/>
        <v>0.1460446247464503</v>
      </c>
      <c r="W16" s="32">
        <f t="shared" si="8"/>
        <v>0.18670886075949367</v>
      </c>
      <c r="X16" s="32">
        <f t="shared" si="8"/>
        <v>0.26967592592592593</v>
      </c>
    </row>
    <row r="17" spans="1:24" x14ac:dyDescent="0.3">
      <c r="A17" s="38" t="s">
        <v>71</v>
      </c>
      <c r="B17" s="9">
        <v>94</v>
      </c>
      <c r="C17" s="9">
        <v>167</v>
      </c>
      <c r="D17" s="6">
        <v>0</v>
      </c>
      <c r="E17" s="6">
        <v>0</v>
      </c>
      <c r="F17" s="6">
        <v>0</v>
      </c>
      <c r="G17" s="6">
        <v>24</v>
      </c>
      <c r="H17" s="6">
        <v>50</v>
      </c>
      <c r="I17" s="6">
        <v>0</v>
      </c>
      <c r="J17" s="43">
        <v>105</v>
      </c>
      <c r="K17" s="43">
        <v>0</v>
      </c>
      <c r="L17" s="43">
        <v>269</v>
      </c>
      <c r="N17" s="32">
        <f t="shared" si="1"/>
        <v>1.8525817895151755E-2</v>
      </c>
      <c r="O17" s="32">
        <f t="shared" si="2"/>
        <v>9.3348239239798764E-2</v>
      </c>
      <c r="P17" s="32">
        <f t="shared" si="3"/>
        <v>0</v>
      </c>
      <c r="Q17" s="32">
        <f t="shared" si="4"/>
        <v>0</v>
      </c>
      <c r="R17" s="32">
        <f t="shared" si="5"/>
        <v>0</v>
      </c>
      <c r="S17" s="32">
        <f t="shared" si="6"/>
        <v>7.6433121019108277E-2</v>
      </c>
      <c r="T17" s="32">
        <f t="shared" si="7"/>
        <v>0.21645021645021645</v>
      </c>
      <c r="U17" s="32">
        <f t="shared" si="8"/>
        <v>0</v>
      </c>
      <c r="V17" s="32">
        <f t="shared" si="8"/>
        <v>0.2129817444219067</v>
      </c>
      <c r="W17" s="32">
        <f t="shared" si="8"/>
        <v>0</v>
      </c>
      <c r="X17" s="32">
        <f t="shared" si="8"/>
        <v>0.31134259259259262</v>
      </c>
    </row>
    <row r="19" spans="1:24" x14ac:dyDescent="0.3">
      <c r="A19" s="17" t="s">
        <v>55</v>
      </c>
    </row>
    <row r="20" spans="1:24" x14ac:dyDescent="0.3">
      <c r="A20" s="39" t="s">
        <v>65</v>
      </c>
      <c r="B20" s="16">
        <v>0</v>
      </c>
      <c r="C20" s="16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</v>
      </c>
      <c r="J20">
        <v>0</v>
      </c>
      <c r="K20">
        <v>0</v>
      </c>
      <c r="L20">
        <v>0</v>
      </c>
      <c r="N20" s="32">
        <f t="shared" ref="N20" si="9">B20/B$3</f>
        <v>0</v>
      </c>
      <c r="O20" s="32">
        <f t="shared" ref="O20" si="10">C20/C$3</f>
        <v>0</v>
      </c>
      <c r="P20" s="32">
        <f t="shared" ref="P20" si="11">D20/D$3</f>
        <v>0</v>
      </c>
      <c r="Q20" s="32">
        <f t="shared" ref="Q20" si="12">E20/E$3</f>
        <v>0</v>
      </c>
      <c r="R20" s="32">
        <f t="shared" ref="R20" si="13">F20/F$3</f>
        <v>0</v>
      </c>
      <c r="S20" s="32">
        <f t="shared" ref="S20" si="14">G20/G$3</f>
        <v>0</v>
      </c>
      <c r="T20" s="32">
        <f t="shared" ref="T20" si="15">H20/H$3</f>
        <v>0</v>
      </c>
      <c r="U20" s="32">
        <f t="shared" ref="U20:X35" si="16">I20/I$3</f>
        <v>4.1297935103244837E-2</v>
      </c>
      <c r="V20" s="32">
        <f t="shared" si="16"/>
        <v>0</v>
      </c>
      <c r="W20" s="32">
        <f t="shared" si="16"/>
        <v>0</v>
      </c>
      <c r="X20" s="32">
        <f t="shared" si="16"/>
        <v>0</v>
      </c>
    </row>
    <row r="21" spans="1:24" x14ac:dyDescent="0.3">
      <c r="A21" s="36" t="s">
        <v>63</v>
      </c>
      <c r="B21" s="7">
        <v>109</v>
      </c>
      <c r="C21" s="7">
        <v>58</v>
      </c>
      <c r="D21" s="7">
        <v>98</v>
      </c>
      <c r="E21" s="7">
        <v>30</v>
      </c>
      <c r="F21" s="7">
        <v>47</v>
      </c>
      <c r="G21" s="7">
        <v>86</v>
      </c>
      <c r="H21" s="7">
        <v>81</v>
      </c>
      <c r="I21" s="7">
        <v>29</v>
      </c>
      <c r="J21" s="7">
        <v>122</v>
      </c>
      <c r="K21" s="7">
        <v>241</v>
      </c>
      <c r="L21" s="7">
        <v>151</v>
      </c>
      <c r="N21" s="32">
        <f t="shared" ref="N21:N35" si="17">B21/B$3</f>
        <v>2.148206543161214E-2</v>
      </c>
      <c r="O21" s="32">
        <f t="shared" ref="O21:O35" si="18">C21/C$3</f>
        <v>3.2420346562325321E-2</v>
      </c>
      <c r="P21" s="32">
        <f t="shared" ref="P21:P35" si="19">D21/D$3</f>
        <v>0.13207547169811321</v>
      </c>
      <c r="Q21" s="32">
        <f t="shared" ref="Q21:Q35" si="20">E21/E$3</f>
        <v>3.9893617021276598E-2</v>
      </c>
      <c r="R21" s="32">
        <f t="shared" ref="R21:R35" si="21">F21/F$3</f>
        <v>0.16040955631399317</v>
      </c>
      <c r="S21" s="32">
        <f t="shared" ref="S21:S35" si="22">G21/G$3</f>
        <v>0.27388535031847133</v>
      </c>
      <c r="T21" s="32">
        <f t="shared" ref="T21:T35" si="23">H21/H$3</f>
        <v>0.35064935064935066</v>
      </c>
      <c r="U21" s="32">
        <f t="shared" ref="U21:U35" si="24">I21/I$3</f>
        <v>8.5545722713864306E-2</v>
      </c>
      <c r="V21" s="32">
        <f t="shared" si="16"/>
        <v>0.24746450304259635</v>
      </c>
      <c r="W21" s="32">
        <f t="shared" si="16"/>
        <v>0.38132911392405061</v>
      </c>
      <c r="X21" s="32">
        <f t="shared" si="16"/>
        <v>0.17476851851851852</v>
      </c>
    </row>
    <row r="22" spans="1:24" x14ac:dyDescent="0.3">
      <c r="A22" s="36" t="s">
        <v>10</v>
      </c>
      <c r="B22" s="7">
        <v>367</v>
      </c>
      <c r="C22" s="7">
        <v>218</v>
      </c>
      <c r="D22" s="7">
        <v>19</v>
      </c>
      <c r="E22" s="7">
        <v>30</v>
      </c>
      <c r="F22" s="7">
        <v>0</v>
      </c>
      <c r="G22" s="7">
        <v>0</v>
      </c>
      <c r="H22" s="7">
        <v>24</v>
      </c>
      <c r="I22" s="7">
        <v>0</v>
      </c>
      <c r="J22" s="7">
        <v>105</v>
      </c>
      <c r="K22" s="7">
        <v>125</v>
      </c>
      <c r="L22" s="7">
        <v>266</v>
      </c>
      <c r="N22" s="32">
        <f t="shared" si="17"/>
        <v>7.2329523058730791E-2</v>
      </c>
      <c r="O22" s="32">
        <f t="shared" si="18"/>
        <v>0.1218557853549469</v>
      </c>
      <c r="P22" s="32">
        <f t="shared" si="19"/>
        <v>2.5606469002695417E-2</v>
      </c>
      <c r="Q22" s="32">
        <f t="shared" si="20"/>
        <v>3.9893617021276598E-2</v>
      </c>
      <c r="R22" s="32">
        <f t="shared" si="21"/>
        <v>0</v>
      </c>
      <c r="S22" s="32">
        <f t="shared" si="22"/>
        <v>0</v>
      </c>
      <c r="T22" s="32">
        <f t="shared" si="23"/>
        <v>0.1038961038961039</v>
      </c>
      <c r="U22" s="32">
        <f t="shared" si="24"/>
        <v>0</v>
      </c>
      <c r="V22" s="32">
        <f t="shared" si="16"/>
        <v>0.2129817444219067</v>
      </c>
      <c r="W22" s="32">
        <f t="shared" si="16"/>
        <v>0.19778481012658228</v>
      </c>
      <c r="X22" s="32">
        <f t="shared" si="16"/>
        <v>0.30787037037037035</v>
      </c>
    </row>
    <row r="23" spans="1:24" x14ac:dyDescent="0.3">
      <c r="A23" s="36" t="s">
        <v>32</v>
      </c>
      <c r="B23" s="7">
        <v>0</v>
      </c>
      <c r="C23" s="7">
        <v>0</v>
      </c>
      <c r="D23">
        <v>65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 s="32">
        <f t="shared" si="17"/>
        <v>0</v>
      </c>
      <c r="O23" s="32">
        <f t="shared" si="18"/>
        <v>0</v>
      </c>
      <c r="P23" s="32">
        <f t="shared" si="19"/>
        <v>8.7601078167115903E-2</v>
      </c>
      <c r="Q23" s="32">
        <f t="shared" si="20"/>
        <v>0</v>
      </c>
      <c r="R23" s="32">
        <f t="shared" si="21"/>
        <v>0</v>
      </c>
      <c r="S23" s="32">
        <f t="shared" si="22"/>
        <v>0</v>
      </c>
      <c r="T23" s="32">
        <f t="shared" si="23"/>
        <v>0</v>
      </c>
      <c r="U23" s="32">
        <f t="shared" si="24"/>
        <v>0</v>
      </c>
      <c r="V23" s="32">
        <f t="shared" si="16"/>
        <v>0</v>
      </c>
      <c r="W23" s="32">
        <f t="shared" si="16"/>
        <v>0</v>
      </c>
      <c r="X23" s="32">
        <f t="shared" si="16"/>
        <v>0</v>
      </c>
    </row>
    <row r="24" spans="1:24" x14ac:dyDescent="0.3">
      <c r="A24" s="36" t="s">
        <v>11</v>
      </c>
      <c r="B24" s="7">
        <v>2088</v>
      </c>
      <c r="C24" s="7">
        <v>749</v>
      </c>
      <c r="D24" s="7">
        <v>401</v>
      </c>
      <c r="E24" s="7">
        <v>248</v>
      </c>
      <c r="F24" s="7">
        <v>21</v>
      </c>
      <c r="G24" s="7">
        <v>84</v>
      </c>
      <c r="H24" s="7">
        <v>31</v>
      </c>
      <c r="I24" s="7">
        <v>55</v>
      </c>
      <c r="J24" s="7">
        <v>51</v>
      </c>
      <c r="K24" s="7">
        <v>19</v>
      </c>
      <c r="L24" s="7">
        <v>0</v>
      </c>
      <c r="N24" s="32">
        <f t="shared" si="17"/>
        <v>0.41150965707528575</v>
      </c>
      <c r="O24" s="32">
        <f t="shared" si="18"/>
        <v>0.41866964784795974</v>
      </c>
      <c r="P24" s="32">
        <f t="shared" si="19"/>
        <v>0.54043126684636122</v>
      </c>
      <c r="Q24" s="32">
        <f t="shared" si="20"/>
        <v>0.32978723404255317</v>
      </c>
      <c r="R24" s="32">
        <f t="shared" si="21"/>
        <v>7.1672354948805458E-2</v>
      </c>
      <c r="S24" s="32">
        <f t="shared" si="22"/>
        <v>0.26751592356687898</v>
      </c>
      <c r="T24" s="32">
        <f t="shared" si="23"/>
        <v>0.13419913419913421</v>
      </c>
      <c r="U24" s="32">
        <f t="shared" si="24"/>
        <v>0.16224188790560473</v>
      </c>
      <c r="V24" s="32">
        <f t="shared" si="16"/>
        <v>0.10344827586206896</v>
      </c>
      <c r="W24" s="32">
        <f t="shared" si="16"/>
        <v>3.0063291139240507E-2</v>
      </c>
      <c r="X24" s="32">
        <f t="shared" si="16"/>
        <v>0</v>
      </c>
    </row>
    <row r="25" spans="1:24" x14ac:dyDescent="0.3">
      <c r="A25" s="36" t="s">
        <v>34</v>
      </c>
      <c r="B25" s="7">
        <v>760</v>
      </c>
      <c r="C25" s="7">
        <v>120</v>
      </c>
      <c r="D25" s="7">
        <v>27</v>
      </c>
      <c r="E25" s="7">
        <v>78</v>
      </c>
      <c r="F25" s="7">
        <v>29</v>
      </c>
      <c r="G25" s="7">
        <v>27</v>
      </c>
      <c r="H25" s="7">
        <v>0</v>
      </c>
      <c r="I25" s="7">
        <v>35</v>
      </c>
      <c r="J25" s="7">
        <v>61</v>
      </c>
      <c r="K25" s="7">
        <v>86</v>
      </c>
      <c r="L25" s="7">
        <v>0</v>
      </c>
      <c r="N25" s="32">
        <f t="shared" si="17"/>
        <v>0.1497832085139929</v>
      </c>
      <c r="O25" s="32">
        <f t="shared" si="18"/>
        <v>6.7076579094466182E-2</v>
      </c>
      <c r="P25" s="32">
        <f t="shared" si="19"/>
        <v>3.638814016172507E-2</v>
      </c>
      <c r="Q25" s="32">
        <f t="shared" si="20"/>
        <v>0.10372340425531915</v>
      </c>
      <c r="R25" s="32">
        <f t="shared" si="21"/>
        <v>9.8976109215017066E-2</v>
      </c>
      <c r="S25" s="32">
        <f t="shared" si="22"/>
        <v>8.598726114649681E-2</v>
      </c>
      <c r="T25" s="32">
        <f t="shared" si="23"/>
        <v>0</v>
      </c>
      <c r="U25" s="32">
        <f t="shared" si="24"/>
        <v>0.10324483775811209</v>
      </c>
      <c r="V25" s="32">
        <f t="shared" si="16"/>
        <v>0.12373225152129817</v>
      </c>
      <c r="W25" s="32">
        <f t="shared" si="16"/>
        <v>0.13607594936708861</v>
      </c>
      <c r="X25" s="32">
        <f t="shared" si="16"/>
        <v>0</v>
      </c>
    </row>
    <row r="26" spans="1:24" x14ac:dyDescent="0.3">
      <c r="A26" s="36" t="s">
        <v>12</v>
      </c>
      <c r="B26" s="7">
        <v>566</v>
      </c>
      <c r="C26" s="7">
        <v>161</v>
      </c>
      <c r="D26" s="7">
        <v>0</v>
      </c>
      <c r="E26" s="7">
        <v>0</v>
      </c>
      <c r="F26" s="7">
        <v>107</v>
      </c>
      <c r="G26" s="7">
        <v>0</v>
      </c>
      <c r="H26" s="7">
        <v>0</v>
      </c>
      <c r="I26" s="7">
        <v>0</v>
      </c>
      <c r="J26" s="7">
        <v>0</v>
      </c>
      <c r="K26" s="7">
        <v>28</v>
      </c>
      <c r="L26" s="7">
        <v>393</v>
      </c>
      <c r="N26" s="32">
        <f t="shared" si="17"/>
        <v>0.11154907370910525</v>
      </c>
      <c r="O26" s="32">
        <f t="shared" si="18"/>
        <v>8.999441028507546E-2</v>
      </c>
      <c r="P26" s="32">
        <f t="shared" si="19"/>
        <v>0</v>
      </c>
      <c r="Q26" s="32">
        <f t="shared" si="20"/>
        <v>0</v>
      </c>
      <c r="R26" s="32">
        <f t="shared" si="21"/>
        <v>0.3651877133105802</v>
      </c>
      <c r="S26" s="32">
        <f t="shared" si="22"/>
        <v>0</v>
      </c>
      <c r="T26" s="32">
        <f t="shared" si="23"/>
        <v>0</v>
      </c>
      <c r="U26" s="32">
        <f t="shared" si="24"/>
        <v>0</v>
      </c>
      <c r="V26" s="32">
        <f t="shared" si="16"/>
        <v>0</v>
      </c>
      <c r="W26" s="32">
        <f t="shared" si="16"/>
        <v>4.4303797468354431E-2</v>
      </c>
      <c r="X26" s="32">
        <f t="shared" si="16"/>
        <v>0.4548611111111111</v>
      </c>
    </row>
    <row r="27" spans="1:24" x14ac:dyDescent="0.3">
      <c r="A27" s="36" t="s">
        <v>39</v>
      </c>
      <c r="B27" s="7">
        <v>48</v>
      </c>
      <c r="C27" s="7">
        <v>11</v>
      </c>
      <c r="D27" s="7">
        <v>25</v>
      </c>
      <c r="E27" s="7">
        <v>0</v>
      </c>
      <c r="F27" s="7">
        <v>21</v>
      </c>
      <c r="G27" s="7">
        <v>30</v>
      </c>
      <c r="H27" s="7">
        <v>0</v>
      </c>
      <c r="I27" s="7">
        <v>0</v>
      </c>
      <c r="J27" s="7">
        <v>35</v>
      </c>
      <c r="K27" s="7">
        <v>20</v>
      </c>
      <c r="L27" s="7">
        <v>0</v>
      </c>
      <c r="N27" s="32">
        <f t="shared" si="17"/>
        <v>9.4599921166732357E-3</v>
      </c>
      <c r="O27" s="32">
        <f t="shared" si="18"/>
        <v>6.1486864169927333E-3</v>
      </c>
      <c r="P27" s="32">
        <f t="shared" si="19"/>
        <v>3.3692722371967652E-2</v>
      </c>
      <c r="Q27" s="32">
        <f t="shared" si="20"/>
        <v>0</v>
      </c>
      <c r="R27" s="32">
        <f t="shared" si="21"/>
        <v>7.1672354948805458E-2</v>
      </c>
      <c r="S27" s="32">
        <f t="shared" si="22"/>
        <v>9.5541401273885357E-2</v>
      </c>
      <c r="T27" s="32">
        <f t="shared" si="23"/>
        <v>0</v>
      </c>
      <c r="U27" s="32">
        <f t="shared" si="24"/>
        <v>0</v>
      </c>
      <c r="V27" s="32">
        <f t="shared" si="16"/>
        <v>7.099391480730223E-2</v>
      </c>
      <c r="W27" s="32">
        <f t="shared" si="16"/>
        <v>3.1645569620253167E-2</v>
      </c>
      <c r="X27" s="32">
        <f t="shared" si="16"/>
        <v>0</v>
      </c>
    </row>
    <row r="28" spans="1:24" x14ac:dyDescent="0.3">
      <c r="A28" s="36" t="s">
        <v>35</v>
      </c>
      <c r="B28" s="7">
        <v>212</v>
      </c>
      <c r="C28" s="7">
        <v>92</v>
      </c>
      <c r="D28" s="7">
        <v>53</v>
      </c>
      <c r="E28" s="7">
        <v>102</v>
      </c>
      <c r="F28" s="7">
        <v>0</v>
      </c>
      <c r="G28" s="7">
        <v>62</v>
      </c>
      <c r="H28" s="7">
        <v>0</v>
      </c>
      <c r="I28" s="7">
        <v>0</v>
      </c>
      <c r="J28" s="7">
        <v>73</v>
      </c>
      <c r="K28" s="7">
        <v>31</v>
      </c>
      <c r="L28" s="7">
        <v>18</v>
      </c>
      <c r="N28" s="32">
        <f t="shared" si="17"/>
        <v>4.1781631848640123E-2</v>
      </c>
      <c r="O28" s="32">
        <f t="shared" si="18"/>
        <v>5.1425377305757407E-2</v>
      </c>
      <c r="P28" s="32">
        <f t="shared" si="19"/>
        <v>7.1428571428571425E-2</v>
      </c>
      <c r="Q28" s="32">
        <f t="shared" si="20"/>
        <v>0.13563829787234041</v>
      </c>
      <c r="R28" s="32">
        <f t="shared" si="21"/>
        <v>0</v>
      </c>
      <c r="S28" s="32">
        <f t="shared" si="22"/>
        <v>0.19745222929936307</v>
      </c>
      <c r="T28" s="32">
        <f t="shared" si="23"/>
        <v>0</v>
      </c>
      <c r="U28" s="32">
        <f t="shared" si="24"/>
        <v>0</v>
      </c>
      <c r="V28" s="32">
        <f t="shared" si="16"/>
        <v>0.14807302231237324</v>
      </c>
      <c r="W28" s="32">
        <f t="shared" si="16"/>
        <v>4.9050632911392403E-2</v>
      </c>
      <c r="X28" s="32">
        <f t="shared" si="16"/>
        <v>2.0833333333333332E-2</v>
      </c>
    </row>
    <row r="29" spans="1:24" x14ac:dyDescent="0.3">
      <c r="A29" s="36" t="s">
        <v>36</v>
      </c>
      <c r="B29" s="7">
        <v>682</v>
      </c>
      <c r="C29" s="7">
        <v>317</v>
      </c>
      <c r="D29" s="7">
        <v>54</v>
      </c>
      <c r="E29" s="7">
        <v>100</v>
      </c>
      <c r="F29" s="7">
        <v>0</v>
      </c>
      <c r="G29" s="7">
        <v>0</v>
      </c>
      <c r="H29" s="7">
        <v>67</v>
      </c>
      <c r="I29" s="7">
        <v>55</v>
      </c>
      <c r="J29" s="7">
        <v>46</v>
      </c>
      <c r="K29" s="7">
        <v>0</v>
      </c>
      <c r="L29" s="7">
        <v>14</v>
      </c>
      <c r="N29" s="32">
        <f t="shared" si="17"/>
        <v>0.13441072132439891</v>
      </c>
      <c r="O29" s="32">
        <f t="shared" si="18"/>
        <v>0.17719396310788149</v>
      </c>
      <c r="P29" s="32">
        <f t="shared" si="19"/>
        <v>7.277628032345014E-2</v>
      </c>
      <c r="Q29" s="32">
        <f t="shared" si="20"/>
        <v>0.13297872340425532</v>
      </c>
      <c r="R29" s="32">
        <f t="shared" si="21"/>
        <v>0</v>
      </c>
      <c r="S29" s="32">
        <f t="shared" si="22"/>
        <v>0</v>
      </c>
      <c r="T29" s="32">
        <f t="shared" si="23"/>
        <v>0.29004329004329005</v>
      </c>
      <c r="U29" s="32">
        <f t="shared" si="24"/>
        <v>0.16224188790560473</v>
      </c>
      <c r="V29" s="32">
        <f t="shared" si="16"/>
        <v>9.330628803245436E-2</v>
      </c>
      <c r="W29" s="32">
        <f t="shared" si="16"/>
        <v>0</v>
      </c>
      <c r="X29" s="32">
        <f t="shared" si="16"/>
        <v>1.6203703703703703E-2</v>
      </c>
    </row>
    <row r="30" spans="1:24" x14ac:dyDescent="0.3">
      <c r="A30" s="36" t="s">
        <v>72</v>
      </c>
      <c r="B30" s="7">
        <v>140</v>
      </c>
      <c r="C30" s="7">
        <v>0</v>
      </c>
      <c r="D30" s="7">
        <v>0</v>
      </c>
      <c r="E30" s="7">
        <v>0</v>
      </c>
      <c r="F30" s="7">
        <v>68</v>
      </c>
      <c r="G30" s="7">
        <v>25</v>
      </c>
      <c r="H30" s="7">
        <v>0</v>
      </c>
      <c r="I30" s="7">
        <v>0</v>
      </c>
      <c r="J30" s="7">
        <v>0</v>
      </c>
      <c r="K30" s="7">
        <v>0</v>
      </c>
      <c r="L30" s="7">
        <v>22</v>
      </c>
      <c r="N30" s="32">
        <f t="shared" si="17"/>
        <v>2.7591643673630272E-2</v>
      </c>
      <c r="O30" s="32">
        <f t="shared" si="18"/>
        <v>0</v>
      </c>
      <c r="P30" s="32">
        <f t="shared" si="19"/>
        <v>0</v>
      </c>
      <c r="Q30" s="32">
        <f t="shared" si="20"/>
        <v>0</v>
      </c>
      <c r="R30" s="32">
        <f t="shared" si="21"/>
        <v>0.23208191126279865</v>
      </c>
      <c r="S30" s="32">
        <f t="shared" si="22"/>
        <v>7.9617834394904455E-2</v>
      </c>
      <c r="T30" s="32">
        <f t="shared" si="23"/>
        <v>0</v>
      </c>
      <c r="U30" s="32">
        <f t="shared" si="24"/>
        <v>0</v>
      </c>
      <c r="V30" s="32">
        <f t="shared" si="16"/>
        <v>0</v>
      </c>
      <c r="W30" s="32">
        <f t="shared" si="16"/>
        <v>0</v>
      </c>
      <c r="X30" s="32">
        <f t="shared" si="16"/>
        <v>2.5462962962962962E-2</v>
      </c>
    </row>
    <row r="31" spans="1:24" s="6" customFormat="1" x14ac:dyDescent="0.3">
      <c r="A31" s="37" t="s">
        <v>13</v>
      </c>
      <c r="B31" s="9">
        <v>102</v>
      </c>
      <c r="C31" s="9">
        <v>63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41</v>
      </c>
      <c r="L31" s="9">
        <v>0</v>
      </c>
      <c r="N31" s="32">
        <f t="shared" si="17"/>
        <v>2.0102483247930628E-2</v>
      </c>
      <c r="O31" s="32">
        <f t="shared" si="18"/>
        <v>3.5215204024594743E-2</v>
      </c>
      <c r="P31" s="32">
        <f t="shared" si="19"/>
        <v>0</v>
      </c>
      <c r="Q31" s="32">
        <f t="shared" si="20"/>
        <v>0</v>
      </c>
      <c r="R31" s="32">
        <f t="shared" si="21"/>
        <v>0</v>
      </c>
      <c r="S31" s="32">
        <f t="shared" si="22"/>
        <v>0</v>
      </c>
      <c r="T31" s="32">
        <f t="shared" si="23"/>
        <v>0</v>
      </c>
      <c r="U31" s="32">
        <f t="shared" si="24"/>
        <v>0</v>
      </c>
      <c r="V31" s="32">
        <f t="shared" si="16"/>
        <v>0</v>
      </c>
      <c r="W31" s="32">
        <f t="shared" si="16"/>
        <v>6.4873417721518986E-2</v>
      </c>
      <c r="X31" s="32">
        <f t="shared" si="16"/>
        <v>0</v>
      </c>
    </row>
    <row r="32" spans="1:24" s="6" customFormat="1" x14ac:dyDescent="0.3">
      <c r="A32" s="37" t="s">
        <v>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28</v>
      </c>
      <c r="I32" s="9">
        <v>62</v>
      </c>
      <c r="J32" s="9">
        <v>0</v>
      </c>
      <c r="K32" s="9">
        <v>0</v>
      </c>
      <c r="L32" s="9">
        <v>0</v>
      </c>
      <c r="N32" s="32">
        <f t="shared" si="17"/>
        <v>0</v>
      </c>
      <c r="O32" s="32">
        <f t="shared" si="18"/>
        <v>0</v>
      </c>
      <c r="P32" s="32">
        <f t="shared" si="19"/>
        <v>0</v>
      </c>
      <c r="Q32" s="32">
        <f t="shared" si="20"/>
        <v>0</v>
      </c>
      <c r="R32" s="32">
        <f t="shared" si="21"/>
        <v>0</v>
      </c>
      <c r="S32" s="32">
        <f t="shared" si="22"/>
        <v>0</v>
      </c>
      <c r="T32" s="32">
        <f t="shared" si="23"/>
        <v>0.12121212121212122</v>
      </c>
      <c r="U32" s="32">
        <f t="shared" si="24"/>
        <v>0.18289085545722714</v>
      </c>
      <c r="V32" s="32">
        <f t="shared" si="16"/>
        <v>0</v>
      </c>
      <c r="W32" s="32">
        <f t="shared" si="16"/>
        <v>0</v>
      </c>
      <c r="X32" s="32">
        <f t="shared" si="16"/>
        <v>0</v>
      </c>
    </row>
    <row r="33" spans="1:24" x14ac:dyDescent="0.3">
      <c r="A33" s="36" t="s">
        <v>37</v>
      </c>
      <c r="B33" s="7">
        <v>0</v>
      </c>
      <c r="C33" s="7">
        <v>0</v>
      </c>
      <c r="D33" s="7">
        <v>0</v>
      </c>
      <c r="E33" s="7">
        <v>89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N33" s="32">
        <f t="shared" si="17"/>
        <v>0</v>
      </c>
      <c r="O33" s="32">
        <f t="shared" si="18"/>
        <v>0</v>
      </c>
      <c r="P33" s="32">
        <f t="shared" si="19"/>
        <v>0</v>
      </c>
      <c r="Q33" s="32">
        <f t="shared" si="20"/>
        <v>0.11835106382978723</v>
      </c>
      <c r="R33" s="32">
        <f t="shared" si="21"/>
        <v>0</v>
      </c>
      <c r="S33" s="32">
        <f t="shared" si="22"/>
        <v>0</v>
      </c>
      <c r="T33" s="32">
        <f t="shared" si="23"/>
        <v>0</v>
      </c>
      <c r="U33" s="32">
        <f t="shared" si="24"/>
        <v>0</v>
      </c>
      <c r="V33" s="32">
        <f t="shared" si="16"/>
        <v>0</v>
      </c>
      <c r="W33" s="32">
        <f t="shared" si="16"/>
        <v>0</v>
      </c>
      <c r="X33" s="32">
        <f t="shared" si="16"/>
        <v>0</v>
      </c>
    </row>
    <row r="34" spans="1:24" s="6" customFormat="1" x14ac:dyDescent="0.3">
      <c r="A34" s="37" t="s">
        <v>38</v>
      </c>
      <c r="B34" s="9">
        <v>0</v>
      </c>
      <c r="C34" s="9">
        <v>0</v>
      </c>
      <c r="D34" s="9">
        <v>0</v>
      </c>
      <c r="E34" s="9">
        <v>64</v>
      </c>
      <c r="F34" s="9">
        <v>0</v>
      </c>
      <c r="G34" s="9">
        <v>0</v>
      </c>
      <c r="H34" s="9">
        <v>0</v>
      </c>
      <c r="I34" s="9">
        <v>61</v>
      </c>
      <c r="J34" s="9">
        <v>0</v>
      </c>
      <c r="K34" s="9">
        <v>41</v>
      </c>
      <c r="L34" s="9">
        <v>0</v>
      </c>
      <c r="N34" s="32">
        <f t="shared" si="17"/>
        <v>0</v>
      </c>
      <c r="O34" s="32">
        <f t="shared" si="18"/>
        <v>0</v>
      </c>
      <c r="P34" s="32">
        <f t="shared" si="19"/>
        <v>0</v>
      </c>
      <c r="Q34" s="32">
        <f t="shared" si="20"/>
        <v>8.5106382978723402E-2</v>
      </c>
      <c r="R34" s="32">
        <f t="shared" si="21"/>
        <v>0</v>
      </c>
      <c r="S34" s="32">
        <f t="shared" si="22"/>
        <v>0</v>
      </c>
      <c r="T34" s="32">
        <f t="shared" si="23"/>
        <v>0</v>
      </c>
      <c r="U34" s="32">
        <f t="shared" si="24"/>
        <v>0.17994100294985252</v>
      </c>
      <c r="V34" s="32">
        <f t="shared" si="16"/>
        <v>0</v>
      </c>
      <c r="W34" s="32">
        <f t="shared" si="16"/>
        <v>6.4873417721518986E-2</v>
      </c>
      <c r="X34" s="32">
        <f t="shared" si="16"/>
        <v>0</v>
      </c>
    </row>
    <row r="35" spans="1:24" x14ac:dyDescent="0.3">
      <c r="A35" s="37" t="s">
        <v>73</v>
      </c>
      <c r="B35" s="9">
        <v>0</v>
      </c>
      <c r="C35" s="9">
        <v>0</v>
      </c>
      <c r="D35" s="9">
        <v>0</v>
      </c>
      <c r="E35" s="9">
        <v>11</v>
      </c>
      <c r="F35" s="9">
        <v>0</v>
      </c>
      <c r="G35" s="9">
        <v>0</v>
      </c>
      <c r="H35" s="9">
        <v>0</v>
      </c>
      <c r="I35" s="9">
        <v>28</v>
      </c>
      <c r="J35" s="9">
        <v>0</v>
      </c>
      <c r="K35" s="9">
        <v>0</v>
      </c>
      <c r="L35" s="9">
        <v>0</v>
      </c>
      <c r="N35" s="32">
        <f t="shared" si="17"/>
        <v>0</v>
      </c>
      <c r="O35" s="32">
        <f t="shared" si="18"/>
        <v>0</v>
      </c>
      <c r="P35" s="32">
        <f t="shared" si="19"/>
        <v>0</v>
      </c>
      <c r="Q35" s="32">
        <f t="shared" si="20"/>
        <v>1.4627659574468085E-2</v>
      </c>
      <c r="R35" s="32">
        <f t="shared" si="21"/>
        <v>0</v>
      </c>
      <c r="S35" s="32">
        <f t="shared" si="22"/>
        <v>0</v>
      </c>
      <c r="T35" s="32">
        <f t="shared" si="23"/>
        <v>0</v>
      </c>
      <c r="U35" s="32">
        <f t="shared" si="24"/>
        <v>8.2595870206489674E-2</v>
      </c>
      <c r="V35" s="32">
        <f t="shared" si="16"/>
        <v>0</v>
      </c>
      <c r="W35" s="32">
        <f t="shared" si="16"/>
        <v>0</v>
      </c>
      <c r="X35" s="32">
        <f t="shared" si="16"/>
        <v>0</v>
      </c>
    </row>
    <row r="37" spans="1:24" x14ac:dyDescent="0.3">
      <c r="A37" s="17" t="s">
        <v>57</v>
      </c>
      <c r="I37" s="1"/>
      <c r="J37" s="1"/>
      <c r="K37" s="1"/>
      <c r="L37" s="1"/>
      <c r="U37" s="1"/>
    </row>
    <row r="38" spans="1:24" x14ac:dyDescent="0.3">
      <c r="A38" s="37" t="s">
        <v>40</v>
      </c>
      <c r="B38" s="9">
        <v>4189</v>
      </c>
      <c r="C38" s="9">
        <v>1501</v>
      </c>
      <c r="D38" s="9">
        <v>451</v>
      </c>
      <c r="E38">
        <v>516</v>
      </c>
      <c r="F38">
        <v>246</v>
      </c>
      <c r="G38">
        <v>228</v>
      </c>
      <c r="H38">
        <v>126</v>
      </c>
      <c r="I38">
        <v>285</v>
      </c>
      <c r="J38" s="16">
        <v>320</v>
      </c>
      <c r="K38" s="16">
        <v>351</v>
      </c>
      <c r="L38" s="16">
        <v>437</v>
      </c>
      <c r="N38" s="32">
        <f t="shared" ref="N38:N45" si="25">B38/B$3</f>
        <v>0.82558139534883723</v>
      </c>
      <c r="O38" s="32">
        <f t="shared" ref="O38:O45" si="26">C38/C$3</f>
        <v>0.83901621017328121</v>
      </c>
      <c r="P38" s="32">
        <f t="shared" ref="P38:P45" si="27">D38/D$3</f>
        <v>0.60781671159029649</v>
      </c>
      <c r="Q38" s="32">
        <f t="shared" ref="Q38:Q45" si="28">E38/E$3</f>
        <v>0.68617021276595747</v>
      </c>
      <c r="R38" s="32">
        <f t="shared" ref="R38:R45" si="29">F38/F$3</f>
        <v>0.83959044368600677</v>
      </c>
      <c r="S38" s="32">
        <f t="shared" ref="S38:S45" si="30">G38/G$3</f>
        <v>0.72611464968152861</v>
      </c>
      <c r="T38" s="32">
        <f t="shared" ref="T38:T45" si="31">H38/H$3</f>
        <v>0.54545454545454541</v>
      </c>
      <c r="U38" s="32">
        <f t="shared" ref="U38:X45" si="32">I38/I$3</f>
        <v>0.84070796460176989</v>
      </c>
      <c r="V38" s="32">
        <f t="shared" si="32"/>
        <v>0.64908722109533468</v>
      </c>
      <c r="W38" s="32">
        <f t="shared" si="32"/>
        <v>0.555379746835443</v>
      </c>
      <c r="X38" s="32">
        <f t="shared" si="32"/>
        <v>0.50578703703703709</v>
      </c>
    </row>
    <row r="39" spans="1:24" x14ac:dyDescent="0.3">
      <c r="A39" s="37" t="s">
        <v>41</v>
      </c>
      <c r="B39" s="9">
        <v>329</v>
      </c>
      <c r="C39" s="9">
        <v>138</v>
      </c>
      <c r="D39" s="9">
        <v>20</v>
      </c>
      <c r="E39">
        <v>51</v>
      </c>
      <c r="F39">
        <v>0</v>
      </c>
      <c r="G39">
        <v>54</v>
      </c>
      <c r="H39">
        <v>24</v>
      </c>
      <c r="I39">
        <v>11</v>
      </c>
      <c r="J39" s="16">
        <v>28</v>
      </c>
      <c r="K39" s="16">
        <v>15</v>
      </c>
      <c r="L39" s="16">
        <v>293</v>
      </c>
      <c r="N39" s="32">
        <f t="shared" si="25"/>
        <v>6.484036263303114E-2</v>
      </c>
      <c r="O39" s="32">
        <f t="shared" si="26"/>
        <v>7.7138065958636107E-2</v>
      </c>
      <c r="P39" s="32">
        <f t="shared" si="27"/>
        <v>2.6954177897574125E-2</v>
      </c>
      <c r="Q39" s="32">
        <f t="shared" si="28"/>
        <v>6.7819148936170207E-2</v>
      </c>
      <c r="R39" s="32">
        <f t="shared" si="29"/>
        <v>0</v>
      </c>
      <c r="S39" s="32">
        <f t="shared" si="30"/>
        <v>0.17197452229299362</v>
      </c>
      <c r="T39" s="32">
        <f t="shared" si="31"/>
        <v>0.1038961038961039</v>
      </c>
      <c r="U39" s="32">
        <f t="shared" si="32"/>
        <v>3.2448377581120944E-2</v>
      </c>
      <c r="V39" s="32">
        <f t="shared" si="32"/>
        <v>5.6795131845841784E-2</v>
      </c>
      <c r="W39" s="32">
        <f t="shared" si="32"/>
        <v>2.3734177215189875E-2</v>
      </c>
      <c r="X39" s="32">
        <f t="shared" si="32"/>
        <v>0.33912037037037035</v>
      </c>
    </row>
    <row r="40" spans="1:24" x14ac:dyDescent="0.3">
      <c r="A40" s="37" t="s">
        <v>42</v>
      </c>
      <c r="B40" s="9">
        <v>203</v>
      </c>
      <c r="C40" s="9">
        <v>31</v>
      </c>
      <c r="D40" s="9">
        <v>4</v>
      </c>
      <c r="E40">
        <v>31</v>
      </c>
      <c r="F40">
        <v>0</v>
      </c>
      <c r="G40">
        <v>0</v>
      </c>
      <c r="H40">
        <v>0</v>
      </c>
      <c r="I40">
        <v>0</v>
      </c>
      <c r="J40" s="16">
        <v>47</v>
      </c>
      <c r="K40" s="16">
        <v>125</v>
      </c>
      <c r="L40" s="16">
        <v>29</v>
      </c>
      <c r="N40" s="32">
        <f t="shared" si="25"/>
        <v>4.0007883326763895E-2</v>
      </c>
      <c r="O40" s="32">
        <f t="shared" si="26"/>
        <v>1.7328116266070431E-2</v>
      </c>
      <c r="P40" s="32">
        <f t="shared" si="27"/>
        <v>5.3908355795148251E-3</v>
      </c>
      <c r="Q40" s="32">
        <f t="shared" si="28"/>
        <v>4.1223404255319146E-2</v>
      </c>
      <c r="R40" s="32">
        <f t="shared" si="29"/>
        <v>0</v>
      </c>
      <c r="S40" s="32">
        <f t="shared" si="30"/>
        <v>0</v>
      </c>
      <c r="T40" s="32">
        <f t="shared" si="31"/>
        <v>0</v>
      </c>
      <c r="U40" s="32">
        <f t="shared" si="32"/>
        <v>0</v>
      </c>
      <c r="V40" s="32">
        <f t="shared" si="32"/>
        <v>9.5334685598377281E-2</v>
      </c>
      <c r="W40" s="32">
        <f t="shared" si="32"/>
        <v>0.19778481012658228</v>
      </c>
      <c r="X40" s="32">
        <f t="shared" si="32"/>
        <v>3.3564814814814818E-2</v>
      </c>
    </row>
    <row r="41" spans="1:24" x14ac:dyDescent="0.3">
      <c r="A41" s="37" t="s">
        <v>43</v>
      </c>
      <c r="B41" s="9">
        <v>18</v>
      </c>
      <c r="C41" s="9">
        <v>60</v>
      </c>
      <c r="D41" s="9">
        <v>148</v>
      </c>
      <c r="E41">
        <v>68</v>
      </c>
      <c r="F41">
        <v>0</v>
      </c>
      <c r="G41">
        <v>32</v>
      </c>
      <c r="H41">
        <v>65</v>
      </c>
      <c r="I41">
        <v>43</v>
      </c>
      <c r="J41" s="16">
        <v>0</v>
      </c>
      <c r="K41" s="16">
        <v>0</v>
      </c>
      <c r="L41" s="16">
        <v>10</v>
      </c>
      <c r="N41" s="32">
        <f t="shared" si="25"/>
        <v>3.5474970437524636E-3</v>
      </c>
      <c r="O41" s="32">
        <f t="shared" si="26"/>
        <v>3.3538289547233091E-2</v>
      </c>
      <c r="P41" s="32">
        <f t="shared" si="27"/>
        <v>0.19946091644204852</v>
      </c>
      <c r="Q41" s="32">
        <f t="shared" si="28"/>
        <v>9.0425531914893623E-2</v>
      </c>
      <c r="R41" s="32">
        <f t="shared" si="29"/>
        <v>0</v>
      </c>
      <c r="S41" s="32">
        <f t="shared" si="30"/>
        <v>0.10191082802547771</v>
      </c>
      <c r="T41" s="32">
        <f t="shared" si="31"/>
        <v>0.2813852813852814</v>
      </c>
      <c r="U41" s="32">
        <f t="shared" si="32"/>
        <v>0.12684365781710916</v>
      </c>
      <c r="V41" s="32">
        <f t="shared" si="32"/>
        <v>0</v>
      </c>
      <c r="W41" s="32">
        <f t="shared" si="32"/>
        <v>0</v>
      </c>
      <c r="X41" s="32">
        <f t="shared" si="32"/>
        <v>1.1574074074074073E-2</v>
      </c>
    </row>
    <row r="42" spans="1:24" x14ac:dyDescent="0.3">
      <c r="A42" s="37" t="s">
        <v>44</v>
      </c>
      <c r="B42" s="9">
        <v>2</v>
      </c>
      <c r="C42" s="9">
        <v>9</v>
      </c>
      <c r="D42" s="9">
        <v>0</v>
      </c>
      <c r="E42">
        <v>14</v>
      </c>
      <c r="F42">
        <v>12</v>
      </c>
      <c r="G42">
        <v>0</v>
      </c>
      <c r="H42">
        <v>0</v>
      </c>
      <c r="I42">
        <v>0</v>
      </c>
      <c r="J42" s="16">
        <v>0</v>
      </c>
      <c r="K42" s="16">
        <v>0</v>
      </c>
      <c r="L42" s="16">
        <v>0</v>
      </c>
      <c r="N42" s="32">
        <f t="shared" si="25"/>
        <v>3.9416633819471815E-4</v>
      </c>
      <c r="O42" s="32">
        <f t="shared" si="26"/>
        <v>5.030743432084964E-3</v>
      </c>
      <c r="P42" s="32">
        <f t="shared" si="27"/>
        <v>0</v>
      </c>
      <c r="Q42" s="32">
        <f t="shared" si="28"/>
        <v>1.8617021276595744E-2</v>
      </c>
      <c r="R42" s="32">
        <f t="shared" si="29"/>
        <v>4.0955631399317405E-2</v>
      </c>
      <c r="S42" s="32">
        <f t="shared" si="30"/>
        <v>0</v>
      </c>
      <c r="T42" s="32">
        <f t="shared" si="31"/>
        <v>0</v>
      </c>
      <c r="U42" s="32">
        <f t="shared" si="32"/>
        <v>0</v>
      </c>
      <c r="V42" s="32">
        <f t="shared" si="32"/>
        <v>0</v>
      </c>
      <c r="W42" s="32">
        <f t="shared" si="32"/>
        <v>0</v>
      </c>
      <c r="X42" s="32">
        <f t="shared" si="32"/>
        <v>0</v>
      </c>
    </row>
    <row r="43" spans="1:24" x14ac:dyDescent="0.3">
      <c r="A43" s="37" t="s">
        <v>45</v>
      </c>
      <c r="B43" s="9">
        <v>109</v>
      </c>
      <c r="C43" s="9">
        <v>29</v>
      </c>
      <c r="D43" s="9">
        <v>0</v>
      </c>
      <c r="E43">
        <v>33</v>
      </c>
      <c r="F43">
        <v>35</v>
      </c>
      <c r="G43">
        <v>0</v>
      </c>
      <c r="H43">
        <v>0</v>
      </c>
      <c r="I43">
        <v>0</v>
      </c>
      <c r="J43" s="16">
        <v>51</v>
      </c>
      <c r="K43" s="16">
        <v>20</v>
      </c>
      <c r="L43" s="16">
        <v>0</v>
      </c>
      <c r="N43" s="32">
        <f t="shared" si="25"/>
        <v>2.148206543161214E-2</v>
      </c>
      <c r="O43" s="32">
        <f t="shared" si="26"/>
        <v>1.621017328116266E-2</v>
      </c>
      <c r="P43" s="32">
        <f t="shared" si="27"/>
        <v>0</v>
      </c>
      <c r="Q43" s="32">
        <f t="shared" si="28"/>
        <v>4.3882978723404256E-2</v>
      </c>
      <c r="R43" s="32">
        <f t="shared" si="29"/>
        <v>0.11945392491467577</v>
      </c>
      <c r="S43" s="32">
        <f t="shared" si="30"/>
        <v>0</v>
      </c>
      <c r="T43" s="32">
        <f t="shared" si="31"/>
        <v>0</v>
      </c>
      <c r="U43" s="32">
        <f t="shared" si="32"/>
        <v>0</v>
      </c>
      <c r="V43" s="32">
        <f t="shared" si="32"/>
        <v>0.10344827586206896</v>
      </c>
      <c r="W43" s="32">
        <f t="shared" si="32"/>
        <v>3.1645569620253167E-2</v>
      </c>
      <c r="X43" s="32">
        <f t="shared" si="32"/>
        <v>0</v>
      </c>
    </row>
    <row r="44" spans="1:24" x14ac:dyDescent="0.3">
      <c r="A44" s="37" t="s">
        <v>46</v>
      </c>
      <c r="B44" s="9">
        <v>109</v>
      </c>
      <c r="C44" s="9">
        <v>5</v>
      </c>
      <c r="D44" s="9">
        <v>11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15</v>
      </c>
      <c r="K44" s="9">
        <v>0</v>
      </c>
      <c r="L44" s="9">
        <v>0</v>
      </c>
      <c r="N44" s="32">
        <f t="shared" si="25"/>
        <v>2.148206543161214E-2</v>
      </c>
      <c r="O44" s="32">
        <f t="shared" si="26"/>
        <v>2.7948574622694241E-3</v>
      </c>
      <c r="P44" s="32">
        <f t="shared" si="27"/>
        <v>1.4824797843665768E-2</v>
      </c>
      <c r="Q44" s="32">
        <f t="shared" si="28"/>
        <v>0</v>
      </c>
      <c r="R44" s="32">
        <f t="shared" si="29"/>
        <v>0</v>
      </c>
      <c r="S44" s="32">
        <f t="shared" si="30"/>
        <v>0</v>
      </c>
      <c r="T44" s="32">
        <f t="shared" si="31"/>
        <v>0</v>
      </c>
      <c r="U44" s="32">
        <f t="shared" si="32"/>
        <v>0</v>
      </c>
      <c r="V44" s="32">
        <f t="shared" si="32"/>
        <v>3.0425963488843813E-2</v>
      </c>
      <c r="W44" s="32">
        <f t="shared" si="32"/>
        <v>0</v>
      </c>
      <c r="X44" s="32">
        <f t="shared" si="32"/>
        <v>0</v>
      </c>
    </row>
    <row r="45" spans="1:24" x14ac:dyDescent="0.3">
      <c r="A45" s="37" t="s">
        <v>47</v>
      </c>
      <c r="B45" s="9">
        <v>115</v>
      </c>
      <c r="C45" s="9">
        <v>16</v>
      </c>
      <c r="D45" s="9">
        <v>108</v>
      </c>
      <c r="E45" s="9">
        <v>39</v>
      </c>
      <c r="F45" s="9">
        <v>0</v>
      </c>
      <c r="G45" s="9">
        <v>0</v>
      </c>
      <c r="H45" s="9">
        <v>16</v>
      </c>
      <c r="I45" s="9">
        <v>0</v>
      </c>
      <c r="J45" s="9">
        <v>32</v>
      </c>
      <c r="K45" s="9">
        <v>121</v>
      </c>
      <c r="L45" s="9">
        <v>95</v>
      </c>
      <c r="N45" s="32">
        <f t="shared" si="25"/>
        <v>2.2664564446196293E-2</v>
      </c>
      <c r="O45" s="32">
        <f t="shared" si="26"/>
        <v>8.9435438792621579E-3</v>
      </c>
      <c r="P45" s="32">
        <f t="shared" si="27"/>
        <v>0.14555256064690028</v>
      </c>
      <c r="Q45" s="32">
        <f t="shared" si="28"/>
        <v>5.1861702127659573E-2</v>
      </c>
      <c r="R45" s="32">
        <f t="shared" si="29"/>
        <v>0</v>
      </c>
      <c r="S45" s="32">
        <f t="shared" si="30"/>
        <v>0</v>
      </c>
      <c r="T45" s="32">
        <f t="shared" si="31"/>
        <v>6.9264069264069264E-2</v>
      </c>
      <c r="U45" s="32">
        <f t="shared" si="32"/>
        <v>0</v>
      </c>
      <c r="V45" s="32">
        <f t="shared" si="32"/>
        <v>6.4908722109533468E-2</v>
      </c>
      <c r="W45" s="32">
        <f t="shared" si="32"/>
        <v>0.19145569620253164</v>
      </c>
      <c r="X45" s="32">
        <f t="shared" si="32"/>
        <v>0.10995370370370371</v>
      </c>
    </row>
    <row r="47" spans="1:24" s="10" customFormat="1" x14ac:dyDescent="0.3">
      <c r="A47" s="13" t="s">
        <v>58</v>
      </c>
      <c r="C47"/>
      <c r="D47"/>
      <c r="E47"/>
      <c r="F47"/>
      <c r="G47"/>
      <c r="H47"/>
      <c r="O47"/>
      <c r="P47"/>
      <c r="Q47"/>
      <c r="R47"/>
      <c r="S47"/>
      <c r="T47"/>
    </row>
    <row r="48" spans="1:24" x14ac:dyDescent="0.3">
      <c r="A48" s="36" t="s">
        <v>81</v>
      </c>
      <c r="B48" s="7">
        <v>15</v>
      </c>
      <c r="C48" s="7">
        <v>35</v>
      </c>
      <c r="D48" s="7">
        <v>5</v>
      </c>
      <c r="E48">
        <v>12</v>
      </c>
      <c r="F48">
        <v>7</v>
      </c>
      <c r="G48">
        <v>14</v>
      </c>
      <c r="H48">
        <v>0</v>
      </c>
      <c r="I48">
        <v>20</v>
      </c>
      <c r="J48" s="16">
        <v>2</v>
      </c>
      <c r="K48" s="16">
        <v>10</v>
      </c>
      <c r="L48" s="16">
        <v>55</v>
      </c>
      <c r="N48" s="32">
        <f t="shared" ref="N48:N62" si="33">B48/B$3</f>
        <v>2.9562475364603865E-3</v>
      </c>
      <c r="O48" s="32">
        <f t="shared" ref="O48:O62" si="34">C48/C$3</f>
        <v>1.9564002235885971E-2</v>
      </c>
      <c r="P48" s="32">
        <f t="shared" ref="P48:P62" si="35">D48/D$3</f>
        <v>6.7385444743935314E-3</v>
      </c>
      <c r="Q48" s="32">
        <f t="shared" ref="Q48:Q62" si="36">E48/E$3</f>
        <v>1.5957446808510637E-2</v>
      </c>
      <c r="R48" s="32">
        <f t="shared" ref="R48:R62" si="37">F48/F$3</f>
        <v>2.3890784982935155E-2</v>
      </c>
      <c r="S48" s="32">
        <f t="shared" ref="S48:S62" si="38">G48/G$3</f>
        <v>4.4585987261146494E-2</v>
      </c>
      <c r="T48" s="32">
        <f t="shared" ref="T48:T62" si="39">H48/H$3</f>
        <v>0</v>
      </c>
      <c r="U48" s="32">
        <f t="shared" ref="U48:X62" si="40">I48/I$3</f>
        <v>5.8997050147492625E-2</v>
      </c>
      <c r="V48" s="32">
        <f t="shared" si="40"/>
        <v>4.0567951318458417E-3</v>
      </c>
      <c r="W48" s="32">
        <f t="shared" si="40"/>
        <v>1.5822784810126583E-2</v>
      </c>
      <c r="X48" s="32">
        <f t="shared" si="40"/>
        <v>6.3657407407407413E-2</v>
      </c>
    </row>
    <row r="49" spans="1:24" x14ac:dyDescent="0.3">
      <c r="A49" s="36" t="s">
        <v>16</v>
      </c>
      <c r="B49" s="7">
        <v>129</v>
      </c>
      <c r="C49" s="7">
        <v>46</v>
      </c>
      <c r="D49" s="7">
        <v>30</v>
      </c>
      <c r="E49">
        <v>34</v>
      </c>
      <c r="F49">
        <v>7</v>
      </c>
      <c r="G49">
        <v>28</v>
      </c>
      <c r="H49">
        <v>0</v>
      </c>
      <c r="I49">
        <v>0</v>
      </c>
      <c r="J49" s="16">
        <v>9</v>
      </c>
      <c r="K49" s="16">
        <v>23</v>
      </c>
      <c r="L49" s="16">
        <v>2</v>
      </c>
      <c r="N49" s="32">
        <f t="shared" si="33"/>
        <v>2.5423728813559324E-2</v>
      </c>
      <c r="O49" s="32">
        <f t="shared" si="34"/>
        <v>2.5712688652878703E-2</v>
      </c>
      <c r="P49" s="32">
        <f t="shared" si="35"/>
        <v>4.0431266846361183E-2</v>
      </c>
      <c r="Q49" s="32">
        <f t="shared" si="36"/>
        <v>4.5212765957446811E-2</v>
      </c>
      <c r="R49" s="32">
        <f t="shared" si="37"/>
        <v>2.3890784982935155E-2</v>
      </c>
      <c r="S49" s="32">
        <f t="shared" si="38"/>
        <v>8.9171974522292988E-2</v>
      </c>
      <c r="T49" s="32">
        <f t="shared" si="39"/>
        <v>0</v>
      </c>
      <c r="U49" s="32">
        <f t="shared" si="40"/>
        <v>0</v>
      </c>
      <c r="V49" s="32">
        <f t="shared" si="40"/>
        <v>1.8255578093306288E-2</v>
      </c>
      <c r="W49" s="32">
        <f t="shared" si="40"/>
        <v>3.6392405063291139E-2</v>
      </c>
      <c r="X49" s="32">
        <f t="shared" si="40"/>
        <v>2.3148148148148147E-3</v>
      </c>
    </row>
    <row r="50" spans="1:24" x14ac:dyDescent="0.3">
      <c r="A50" s="36" t="s">
        <v>17</v>
      </c>
      <c r="B50" s="7">
        <v>14</v>
      </c>
      <c r="C50" s="7">
        <v>104</v>
      </c>
      <c r="D50" s="7">
        <v>35</v>
      </c>
      <c r="E50">
        <v>81</v>
      </c>
      <c r="F50">
        <v>7</v>
      </c>
      <c r="G50">
        <v>19</v>
      </c>
      <c r="H50">
        <v>0</v>
      </c>
      <c r="I50">
        <v>144</v>
      </c>
      <c r="J50" s="16">
        <v>19</v>
      </c>
      <c r="K50" s="16">
        <v>32</v>
      </c>
      <c r="L50" s="16">
        <v>68</v>
      </c>
      <c r="N50" s="32">
        <f t="shared" si="33"/>
        <v>2.7591643673630273E-3</v>
      </c>
      <c r="O50" s="32">
        <f t="shared" si="34"/>
        <v>5.8133035215204028E-2</v>
      </c>
      <c r="P50" s="32">
        <f t="shared" si="35"/>
        <v>4.716981132075472E-2</v>
      </c>
      <c r="Q50" s="32">
        <f t="shared" si="36"/>
        <v>0.1077127659574468</v>
      </c>
      <c r="R50" s="32">
        <f t="shared" si="37"/>
        <v>2.3890784982935155E-2</v>
      </c>
      <c r="S50" s="32">
        <f t="shared" si="38"/>
        <v>6.0509554140127389E-2</v>
      </c>
      <c r="T50" s="32">
        <f t="shared" si="39"/>
        <v>0</v>
      </c>
      <c r="U50" s="32">
        <f t="shared" si="40"/>
        <v>0.4247787610619469</v>
      </c>
      <c r="V50" s="32">
        <f t="shared" si="40"/>
        <v>3.8539553752535496E-2</v>
      </c>
      <c r="W50" s="32">
        <f t="shared" si="40"/>
        <v>5.0632911392405063E-2</v>
      </c>
      <c r="X50" s="32">
        <f t="shared" si="40"/>
        <v>7.8703703703703706E-2</v>
      </c>
    </row>
    <row r="51" spans="1:24" x14ac:dyDescent="0.3">
      <c r="A51" s="36" t="s">
        <v>18</v>
      </c>
      <c r="B51" s="7">
        <v>92</v>
      </c>
      <c r="C51" s="7">
        <v>51</v>
      </c>
      <c r="D51" s="7">
        <v>29</v>
      </c>
      <c r="E51">
        <v>66</v>
      </c>
      <c r="F51">
        <v>0</v>
      </c>
      <c r="G51">
        <v>2</v>
      </c>
      <c r="H51">
        <v>0</v>
      </c>
      <c r="I51">
        <v>2</v>
      </c>
      <c r="J51" s="16">
        <v>17</v>
      </c>
      <c r="K51" s="16">
        <v>78</v>
      </c>
      <c r="L51" s="16">
        <v>2</v>
      </c>
      <c r="N51" s="32">
        <f t="shared" si="33"/>
        <v>1.8131651556957035E-2</v>
      </c>
      <c r="O51" s="32">
        <f t="shared" si="34"/>
        <v>2.8507546115148129E-2</v>
      </c>
      <c r="P51" s="32">
        <f t="shared" si="35"/>
        <v>3.9083557951482481E-2</v>
      </c>
      <c r="Q51" s="32">
        <f t="shared" si="36"/>
        <v>8.7765957446808512E-2</v>
      </c>
      <c r="R51" s="32">
        <f t="shared" si="37"/>
        <v>0</v>
      </c>
      <c r="S51" s="32">
        <f t="shared" si="38"/>
        <v>6.369426751592357E-3</v>
      </c>
      <c r="T51" s="32">
        <f t="shared" si="39"/>
        <v>0</v>
      </c>
      <c r="U51" s="32">
        <f t="shared" si="40"/>
        <v>5.8997050147492625E-3</v>
      </c>
      <c r="V51" s="32">
        <f t="shared" si="40"/>
        <v>3.4482758620689655E-2</v>
      </c>
      <c r="W51" s="32">
        <f t="shared" si="40"/>
        <v>0.12341772151898735</v>
      </c>
      <c r="X51" s="32">
        <f t="shared" si="40"/>
        <v>2.3148148148148147E-3</v>
      </c>
    </row>
    <row r="52" spans="1:24" x14ac:dyDescent="0.3">
      <c r="A52" s="36" t="s">
        <v>19</v>
      </c>
      <c r="B52" s="7">
        <v>122</v>
      </c>
      <c r="C52" s="7">
        <v>168</v>
      </c>
      <c r="D52" s="7">
        <v>50</v>
      </c>
      <c r="E52">
        <v>32</v>
      </c>
      <c r="F52">
        <v>0</v>
      </c>
      <c r="G52">
        <v>0</v>
      </c>
      <c r="H52">
        <v>0</v>
      </c>
      <c r="I52">
        <v>23</v>
      </c>
      <c r="J52" s="16">
        <v>25</v>
      </c>
      <c r="K52" s="16">
        <v>73</v>
      </c>
      <c r="L52" s="16">
        <v>45</v>
      </c>
      <c r="N52" s="32">
        <f t="shared" si="33"/>
        <v>2.4044146629877809E-2</v>
      </c>
      <c r="O52" s="32">
        <f t="shared" si="34"/>
        <v>9.3907210732252652E-2</v>
      </c>
      <c r="P52" s="32">
        <f t="shared" si="35"/>
        <v>6.7385444743935305E-2</v>
      </c>
      <c r="Q52" s="32">
        <f t="shared" si="36"/>
        <v>4.2553191489361701E-2</v>
      </c>
      <c r="R52" s="32">
        <f t="shared" si="37"/>
        <v>0</v>
      </c>
      <c r="S52" s="32">
        <f t="shared" si="38"/>
        <v>0</v>
      </c>
      <c r="T52" s="32">
        <f t="shared" si="39"/>
        <v>0</v>
      </c>
      <c r="U52" s="32">
        <f t="shared" si="40"/>
        <v>6.7846607669616518E-2</v>
      </c>
      <c r="V52" s="32">
        <f t="shared" si="40"/>
        <v>5.0709939148073022E-2</v>
      </c>
      <c r="W52" s="32">
        <f t="shared" si="40"/>
        <v>0.11550632911392406</v>
      </c>
      <c r="X52" s="32">
        <f t="shared" si="40"/>
        <v>5.2083333333333336E-2</v>
      </c>
    </row>
    <row r="53" spans="1:24" x14ac:dyDescent="0.3">
      <c r="A53" s="36" t="s">
        <v>20</v>
      </c>
      <c r="B53" s="7">
        <v>43</v>
      </c>
      <c r="C53" s="7">
        <v>364</v>
      </c>
      <c r="D53" s="7">
        <v>67</v>
      </c>
      <c r="E53">
        <v>79</v>
      </c>
      <c r="F53">
        <v>0</v>
      </c>
      <c r="G53">
        <v>2</v>
      </c>
      <c r="H53">
        <v>0</v>
      </c>
      <c r="I53">
        <v>1</v>
      </c>
      <c r="J53" s="16">
        <v>25</v>
      </c>
      <c r="K53" s="16">
        <v>15</v>
      </c>
      <c r="L53" s="16">
        <v>91</v>
      </c>
      <c r="N53" s="32">
        <f t="shared" si="33"/>
        <v>8.4745762711864406E-3</v>
      </c>
      <c r="O53" s="32">
        <f t="shared" si="34"/>
        <v>0.20346562325321407</v>
      </c>
      <c r="P53" s="32">
        <f t="shared" si="35"/>
        <v>9.0296495956873321E-2</v>
      </c>
      <c r="Q53" s="32">
        <f t="shared" si="36"/>
        <v>0.10505319148936171</v>
      </c>
      <c r="R53" s="32">
        <f t="shared" si="37"/>
        <v>0</v>
      </c>
      <c r="S53" s="32">
        <f t="shared" si="38"/>
        <v>6.369426751592357E-3</v>
      </c>
      <c r="T53" s="32">
        <f t="shared" si="39"/>
        <v>0</v>
      </c>
      <c r="U53" s="32">
        <f t="shared" si="40"/>
        <v>2.9498525073746312E-3</v>
      </c>
      <c r="V53" s="32">
        <f t="shared" si="40"/>
        <v>5.0709939148073022E-2</v>
      </c>
      <c r="W53" s="32">
        <f t="shared" si="40"/>
        <v>2.3734177215189875E-2</v>
      </c>
      <c r="X53" s="32">
        <f t="shared" si="40"/>
        <v>0.10532407407407407</v>
      </c>
    </row>
    <row r="54" spans="1:24" x14ac:dyDescent="0.3">
      <c r="A54" s="36" t="s">
        <v>21</v>
      </c>
      <c r="B54" s="7">
        <v>148</v>
      </c>
      <c r="C54" s="7">
        <v>271</v>
      </c>
      <c r="D54" s="7">
        <v>115</v>
      </c>
      <c r="E54">
        <v>79</v>
      </c>
      <c r="F54">
        <v>1</v>
      </c>
      <c r="G54">
        <v>0</v>
      </c>
      <c r="H54">
        <v>0</v>
      </c>
      <c r="I54">
        <v>17</v>
      </c>
      <c r="J54" s="16">
        <v>0</v>
      </c>
      <c r="K54" s="16">
        <v>99</v>
      </c>
      <c r="L54" s="16">
        <v>49</v>
      </c>
      <c r="N54" s="32">
        <f t="shared" si="33"/>
        <v>2.9168309026409146E-2</v>
      </c>
      <c r="O54" s="32">
        <f t="shared" si="34"/>
        <v>0.15148127445500278</v>
      </c>
      <c r="P54" s="32">
        <f t="shared" si="35"/>
        <v>0.15498652291105122</v>
      </c>
      <c r="Q54" s="32">
        <f t="shared" si="36"/>
        <v>0.10505319148936171</v>
      </c>
      <c r="R54" s="32">
        <f t="shared" si="37"/>
        <v>3.4129692832764505E-3</v>
      </c>
      <c r="S54" s="32">
        <f t="shared" si="38"/>
        <v>0</v>
      </c>
      <c r="T54" s="32">
        <f t="shared" si="39"/>
        <v>0</v>
      </c>
      <c r="U54" s="32">
        <f t="shared" si="40"/>
        <v>5.0147492625368731E-2</v>
      </c>
      <c r="V54" s="32">
        <f t="shared" si="40"/>
        <v>0</v>
      </c>
      <c r="W54" s="32">
        <f t="shared" si="40"/>
        <v>0.15664556962025317</v>
      </c>
      <c r="X54" s="32">
        <f t="shared" si="40"/>
        <v>5.6712962962962965E-2</v>
      </c>
    </row>
    <row r="55" spans="1:24" x14ac:dyDescent="0.3">
      <c r="A55" s="36" t="s">
        <v>22</v>
      </c>
      <c r="B55" s="7">
        <v>416</v>
      </c>
      <c r="C55" s="7">
        <v>169</v>
      </c>
      <c r="D55" s="7">
        <v>98</v>
      </c>
      <c r="E55">
        <v>60</v>
      </c>
      <c r="F55">
        <v>0</v>
      </c>
      <c r="G55">
        <v>27</v>
      </c>
      <c r="H55">
        <v>0</v>
      </c>
      <c r="I55">
        <v>6</v>
      </c>
      <c r="J55" s="16">
        <v>1</v>
      </c>
      <c r="K55" s="16">
        <v>66</v>
      </c>
      <c r="L55" s="16">
        <v>1</v>
      </c>
      <c r="N55" s="32">
        <f t="shared" si="33"/>
        <v>8.198659834450138E-2</v>
      </c>
      <c r="O55" s="32">
        <f t="shared" si="34"/>
        <v>9.4466182224706541E-2</v>
      </c>
      <c r="P55" s="32">
        <f t="shared" si="35"/>
        <v>0.13207547169811321</v>
      </c>
      <c r="Q55" s="32">
        <f t="shared" si="36"/>
        <v>7.9787234042553196E-2</v>
      </c>
      <c r="R55" s="32">
        <f t="shared" si="37"/>
        <v>0</v>
      </c>
      <c r="S55" s="32">
        <f t="shared" si="38"/>
        <v>8.598726114649681E-2</v>
      </c>
      <c r="T55" s="32">
        <f t="shared" si="39"/>
        <v>0</v>
      </c>
      <c r="U55" s="32">
        <f t="shared" si="40"/>
        <v>1.7699115044247787E-2</v>
      </c>
      <c r="V55" s="32">
        <f t="shared" si="40"/>
        <v>2.0283975659229209E-3</v>
      </c>
      <c r="W55" s="32">
        <f t="shared" si="40"/>
        <v>0.10443037974683544</v>
      </c>
      <c r="X55" s="32">
        <f t="shared" si="40"/>
        <v>1.1574074074074073E-3</v>
      </c>
    </row>
    <row r="56" spans="1:24" x14ac:dyDescent="0.3">
      <c r="A56" s="36" t="s">
        <v>23</v>
      </c>
      <c r="B56" s="7">
        <v>270</v>
      </c>
      <c r="C56" s="7">
        <v>160</v>
      </c>
      <c r="D56" s="7">
        <v>33</v>
      </c>
      <c r="E56">
        <v>30</v>
      </c>
      <c r="F56">
        <v>26</v>
      </c>
      <c r="G56">
        <v>0</v>
      </c>
      <c r="H56">
        <v>50</v>
      </c>
      <c r="I56">
        <v>19</v>
      </c>
      <c r="J56" s="16">
        <v>15</v>
      </c>
      <c r="K56" s="16">
        <v>25</v>
      </c>
      <c r="L56" s="16">
        <v>5</v>
      </c>
      <c r="N56" s="32">
        <f t="shared" si="33"/>
        <v>5.3212455656286954E-2</v>
      </c>
      <c r="O56" s="32">
        <f t="shared" si="34"/>
        <v>8.9435438792621572E-2</v>
      </c>
      <c r="P56" s="32">
        <f t="shared" si="35"/>
        <v>4.4474393530997303E-2</v>
      </c>
      <c r="Q56" s="32">
        <f t="shared" si="36"/>
        <v>3.9893617021276598E-2</v>
      </c>
      <c r="R56" s="32">
        <f t="shared" si="37"/>
        <v>8.8737201365187715E-2</v>
      </c>
      <c r="S56" s="32">
        <f t="shared" si="38"/>
        <v>0</v>
      </c>
      <c r="T56" s="32">
        <f t="shared" si="39"/>
        <v>0.21645021645021645</v>
      </c>
      <c r="U56" s="32">
        <f t="shared" si="40"/>
        <v>5.6047197640117993E-2</v>
      </c>
      <c r="V56" s="32">
        <f t="shared" si="40"/>
        <v>3.0425963488843813E-2</v>
      </c>
      <c r="W56" s="32">
        <f t="shared" si="40"/>
        <v>3.9556962025316458E-2</v>
      </c>
      <c r="X56" s="32">
        <f t="shared" si="40"/>
        <v>5.7870370370370367E-3</v>
      </c>
    </row>
    <row r="57" spans="1:24" x14ac:dyDescent="0.3">
      <c r="A57" s="36" t="s">
        <v>24</v>
      </c>
      <c r="B57" s="7">
        <v>1011</v>
      </c>
      <c r="C57" s="7">
        <v>64</v>
      </c>
      <c r="D57" s="7">
        <v>134</v>
      </c>
      <c r="E57">
        <v>39</v>
      </c>
      <c r="F57">
        <v>76</v>
      </c>
      <c r="G57">
        <v>50</v>
      </c>
      <c r="H57">
        <v>57</v>
      </c>
      <c r="I57">
        <v>38</v>
      </c>
      <c r="J57" s="16">
        <v>49</v>
      </c>
      <c r="K57" s="16">
        <v>16</v>
      </c>
      <c r="L57" s="16">
        <v>1</v>
      </c>
      <c r="N57" s="32">
        <f t="shared" si="33"/>
        <v>0.19925108395743005</v>
      </c>
      <c r="O57" s="32">
        <f t="shared" si="34"/>
        <v>3.5774175517048631E-2</v>
      </c>
      <c r="P57" s="32">
        <f t="shared" si="35"/>
        <v>0.18059299191374664</v>
      </c>
      <c r="Q57" s="32">
        <f t="shared" si="36"/>
        <v>5.1861702127659573E-2</v>
      </c>
      <c r="R57" s="32">
        <f t="shared" si="37"/>
        <v>0.25938566552901021</v>
      </c>
      <c r="S57" s="32">
        <f t="shared" si="38"/>
        <v>0.15923566878980891</v>
      </c>
      <c r="T57" s="32">
        <f t="shared" si="39"/>
        <v>0.24675324675324675</v>
      </c>
      <c r="U57" s="32">
        <f t="shared" si="40"/>
        <v>0.11209439528023599</v>
      </c>
      <c r="V57" s="32">
        <f t="shared" si="40"/>
        <v>9.9391480730223122E-2</v>
      </c>
      <c r="W57" s="32">
        <f t="shared" si="40"/>
        <v>2.5316455696202531E-2</v>
      </c>
      <c r="X57" s="32">
        <f t="shared" si="40"/>
        <v>1.1574074074074073E-3</v>
      </c>
    </row>
    <row r="58" spans="1:24" x14ac:dyDescent="0.3">
      <c r="A58" s="36" t="s">
        <v>51</v>
      </c>
      <c r="B58" s="7">
        <v>1027</v>
      </c>
      <c r="C58" s="7">
        <v>113</v>
      </c>
      <c r="D58" s="7">
        <v>33</v>
      </c>
      <c r="E58">
        <v>85</v>
      </c>
      <c r="F58">
        <v>95</v>
      </c>
      <c r="G58">
        <v>67</v>
      </c>
      <c r="H58">
        <v>59</v>
      </c>
      <c r="I58">
        <v>21</v>
      </c>
      <c r="J58" s="16">
        <v>114</v>
      </c>
      <c r="K58" s="16">
        <v>68</v>
      </c>
      <c r="L58" s="16">
        <v>207</v>
      </c>
      <c r="N58" s="32">
        <f t="shared" si="33"/>
        <v>0.20240441466298778</v>
      </c>
      <c r="O58" s="32">
        <f t="shared" si="34"/>
        <v>6.316377864728899E-2</v>
      </c>
      <c r="P58" s="32">
        <f t="shared" si="35"/>
        <v>4.4474393530997303E-2</v>
      </c>
      <c r="Q58" s="32">
        <f t="shared" si="36"/>
        <v>0.11303191489361702</v>
      </c>
      <c r="R58" s="32">
        <f t="shared" si="37"/>
        <v>0.32423208191126279</v>
      </c>
      <c r="S58" s="32">
        <f t="shared" si="38"/>
        <v>0.21337579617834396</v>
      </c>
      <c r="T58" s="32">
        <f t="shared" si="39"/>
        <v>0.25541125541125542</v>
      </c>
      <c r="U58" s="32">
        <f t="shared" si="40"/>
        <v>6.1946902654867256E-2</v>
      </c>
      <c r="V58" s="32">
        <f t="shared" si="40"/>
        <v>0.23123732251521298</v>
      </c>
      <c r="W58" s="32">
        <f t="shared" si="40"/>
        <v>0.10759493670886076</v>
      </c>
      <c r="X58" s="32">
        <f t="shared" si="40"/>
        <v>0.23958333333333334</v>
      </c>
    </row>
    <row r="59" spans="1:24" x14ac:dyDescent="0.3">
      <c r="A59" s="36" t="s">
        <v>52</v>
      </c>
      <c r="B59" s="6">
        <v>1121</v>
      </c>
      <c r="C59" s="6">
        <v>199</v>
      </c>
      <c r="D59" s="6">
        <v>66</v>
      </c>
      <c r="E59">
        <v>40</v>
      </c>
      <c r="F59">
        <v>48</v>
      </c>
      <c r="G59">
        <v>32</v>
      </c>
      <c r="H59">
        <v>26</v>
      </c>
      <c r="I59">
        <v>0</v>
      </c>
      <c r="J59" s="16">
        <v>54</v>
      </c>
      <c r="K59" s="16">
        <v>33</v>
      </c>
      <c r="L59" s="16">
        <v>1</v>
      </c>
      <c r="N59" s="32">
        <f t="shared" si="33"/>
        <v>0.22093023255813954</v>
      </c>
      <c r="O59" s="32">
        <f t="shared" si="34"/>
        <v>0.11123532699832309</v>
      </c>
      <c r="P59" s="32">
        <f t="shared" si="35"/>
        <v>8.8948787061994605E-2</v>
      </c>
      <c r="Q59" s="32">
        <f t="shared" si="36"/>
        <v>5.3191489361702128E-2</v>
      </c>
      <c r="R59" s="32">
        <f t="shared" si="37"/>
        <v>0.16382252559726962</v>
      </c>
      <c r="S59" s="32">
        <f t="shared" si="38"/>
        <v>0.10191082802547771</v>
      </c>
      <c r="T59" s="32">
        <f t="shared" si="39"/>
        <v>0.11255411255411256</v>
      </c>
      <c r="U59" s="32">
        <f t="shared" si="40"/>
        <v>0</v>
      </c>
      <c r="V59" s="32">
        <f t="shared" si="40"/>
        <v>0.10953346855983773</v>
      </c>
      <c r="W59" s="32">
        <f t="shared" si="40"/>
        <v>5.2215189873417722E-2</v>
      </c>
      <c r="X59" s="32">
        <f t="shared" si="40"/>
        <v>1.1574074074074073E-3</v>
      </c>
    </row>
    <row r="60" spans="1:24" x14ac:dyDescent="0.3">
      <c r="A60" s="36" t="s">
        <v>25</v>
      </c>
      <c r="B60" s="6">
        <v>439</v>
      </c>
      <c r="C60" s="6">
        <v>27</v>
      </c>
      <c r="D60" s="6">
        <v>21</v>
      </c>
      <c r="E60">
        <v>27</v>
      </c>
      <c r="F60">
        <v>23</v>
      </c>
      <c r="G60">
        <v>47</v>
      </c>
      <c r="H60">
        <v>14</v>
      </c>
      <c r="I60">
        <v>47</v>
      </c>
      <c r="J60" s="16">
        <v>20</v>
      </c>
      <c r="K60" s="16">
        <v>79</v>
      </c>
      <c r="L60" s="16">
        <v>177</v>
      </c>
      <c r="N60" s="32">
        <f t="shared" si="33"/>
        <v>8.6519511233740645E-2</v>
      </c>
      <c r="O60" s="32">
        <f t="shared" si="34"/>
        <v>1.509223029625489E-2</v>
      </c>
      <c r="P60" s="32">
        <f t="shared" si="35"/>
        <v>2.8301886792452831E-2</v>
      </c>
      <c r="Q60" s="32">
        <f t="shared" si="36"/>
        <v>3.5904255319148939E-2</v>
      </c>
      <c r="R60" s="32">
        <f t="shared" si="37"/>
        <v>7.8498293515358364E-2</v>
      </c>
      <c r="S60" s="32">
        <f t="shared" si="38"/>
        <v>0.14968152866242038</v>
      </c>
      <c r="T60" s="32">
        <f t="shared" si="39"/>
        <v>6.0606060606060608E-2</v>
      </c>
      <c r="U60" s="32">
        <f t="shared" si="40"/>
        <v>0.13864306784660768</v>
      </c>
      <c r="V60" s="32">
        <f t="shared" si="40"/>
        <v>4.0567951318458417E-2</v>
      </c>
      <c r="W60" s="32">
        <f t="shared" si="40"/>
        <v>0.125</v>
      </c>
      <c r="X60" s="32">
        <f t="shared" si="40"/>
        <v>0.2048611111111111</v>
      </c>
    </row>
    <row r="61" spans="1:24" x14ac:dyDescent="0.3">
      <c r="A61" s="36" t="s">
        <v>26</v>
      </c>
      <c r="B61" s="6">
        <v>192</v>
      </c>
      <c r="C61" s="6">
        <v>8</v>
      </c>
      <c r="D61" s="6">
        <v>6</v>
      </c>
      <c r="E61" s="16">
        <v>17</v>
      </c>
      <c r="F61" s="16">
        <v>0</v>
      </c>
      <c r="G61" s="16">
        <v>13</v>
      </c>
      <c r="H61" s="16">
        <v>21</v>
      </c>
      <c r="I61" s="16">
        <v>1</v>
      </c>
      <c r="J61" s="16">
        <v>125</v>
      </c>
      <c r="K61" s="16">
        <v>8</v>
      </c>
      <c r="L61" s="16">
        <v>160</v>
      </c>
      <c r="N61" s="32">
        <f t="shared" si="33"/>
        <v>3.7839968466692943E-2</v>
      </c>
      <c r="O61" s="32">
        <f t="shared" si="34"/>
        <v>4.4717719396310789E-3</v>
      </c>
      <c r="P61" s="32">
        <f t="shared" si="35"/>
        <v>8.0862533692722376E-3</v>
      </c>
      <c r="Q61" s="32">
        <f t="shared" si="36"/>
        <v>2.2606382978723406E-2</v>
      </c>
      <c r="R61" s="32">
        <f t="shared" si="37"/>
        <v>0</v>
      </c>
      <c r="S61" s="32">
        <f t="shared" si="38"/>
        <v>4.1401273885350316E-2</v>
      </c>
      <c r="T61" s="32">
        <f t="shared" si="39"/>
        <v>9.0909090909090912E-2</v>
      </c>
      <c r="U61" s="32">
        <f t="shared" si="40"/>
        <v>2.9498525073746312E-3</v>
      </c>
      <c r="V61" s="32">
        <f t="shared" si="40"/>
        <v>0.25354969574036512</v>
      </c>
      <c r="W61" s="32">
        <f t="shared" si="40"/>
        <v>1.2658227848101266E-2</v>
      </c>
      <c r="X61" s="32">
        <f t="shared" si="40"/>
        <v>0.18518518518518517</v>
      </c>
    </row>
    <row r="62" spans="1:24" x14ac:dyDescent="0.3">
      <c r="A62" s="37" t="s">
        <v>33</v>
      </c>
      <c r="B62" s="6">
        <v>35</v>
      </c>
      <c r="C62" s="6">
        <v>10</v>
      </c>
      <c r="D62" s="6">
        <v>20</v>
      </c>
      <c r="E62" s="6">
        <v>71</v>
      </c>
      <c r="F62" s="6">
        <v>3</v>
      </c>
      <c r="G62" s="6">
        <v>13</v>
      </c>
      <c r="H62" s="6">
        <v>4</v>
      </c>
      <c r="I62" s="6">
        <v>0</v>
      </c>
      <c r="J62" s="16">
        <v>18</v>
      </c>
      <c r="K62" s="16">
        <v>7</v>
      </c>
      <c r="L62" s="16">
        <v>0</v>
      </c>
      <c r="N62" s="32">
        <f t="shared" si="33"/>
        <v>6.897910918407568E-3</v>
      </c>
      <c r="O62" s="32">
        <f t="shared" si="34"/>
        <v>5.5897149245388482E-3</v>
      </c>
      <c r="P62" s="32">
        <f t="shared" si="35"/>
        <v>2.6954177897574125E-2</v>
      </c>
      <c r="Q62" s="32">
        <f t="shared" si="36"/>
        <v>9.4414893617021281E-2</v>
      </c>
      <c r="R62" s="32">
        <f t="shared" si="37"/>
        <v>1.0238907849829351E-2</v>
      </c>
      <c r="S62" s="32">
        <f t="shared" si="38"/>
        <v>4.1401273885350316E-2</v>
      </c>
      <c r="T62" s="32">
        <f t="shared" si="39"/>
        <v>1.7316017316017316E-2</v>
      </c>
      <c r="U62" s="32">
        <f t="shared" si="40"/>
        <v>0</v>
      </c>
      <c r="V62" s="32">
        <f t="shared" si="40"/>
        <v>3.6511156186612576E-2</v>
      </c>
      <c r="W62" s="32">
        <f t="shared" si="40"/>
        <v>1.1075949367088608E-2</v>
      </c>
      <c r="X62" s="32">
        <f t="shared" si="40"/>
        <v>0</v>
      </c>
    </row>
    <row r="63" spans="1:24" x14ac:dyDescent="0.3">
      <c r="E63" s="10"/>
      <c r="Q63" s="10"/>
    </row>
    <row r="64" spans="1:24" x14ac:dyDescent="0.3">
      <c r="E64" s="10"/>
      <c r="Q64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7"/>
  <sheetViews>
    <sheetView workbookViewId="0">
      <selection activeCell="O49" sqref="O49"/>
    </sheetView>
  </sheetViews>
  <sheetFormatPr defaultRowHeight="14.4" x14ac:dyDescent="0.3"/>
  <cols>
    <col min="1" max="1" width="22.44140625" customWidth="1"/>
  </cols>
  <sheetData>
    <row r="1" spans="1:21" ht="18" x14ac:dyDescent="0.35">
      <c r="A1" s="80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30" customFormat="1" ht="18" x14ac:dyDescent="0.35">
      <c r="A2" s="79"/>
    </row>
    <row r="3" spans="1:21" x14ac:dyDescent="0.3">
      <c r="A3" s="63" t="s">
        <v>80</v>
      </c>
      <c r="B3" s="57"/>
      <c r="C3" s="57"/>
      <c r="D3" s="57"/>
      <c r="E3" s="55"/>
      <c r="F3" s="55"/>
      <c r="G3" s="57"/>
      <c r="H3" s="57"/>
      <c r="I3" s="57"/>
      <c r="J3" s="57"/>
      <c r="K3" s="57"/>
      <c r="N3" s="52" t="s">
        <v>75</v>
      </c>
      <c r="O3" s="52" t="s">
        <v>76</v>
      </c>
      <c r="P3" s="52" t="s">
        <v>77</v>
      </c>
      <c r="Q3" s="52" t="s">
        <v>78</v>
      </c>
      <c r="R3" s="52" t="s">
        <v>79</v>
      </c>
      <c r="S3" s="52" t="s">
        <v>85</v>
      </c>
      <c r="T3" s="52" t="s">
        <v>87</v>
      </c>
      <c r="U3" s="59"/>
    </row>
    <row r="4" spans="1:21" x14ac:dyDescent="0.3">
      <c r="A4" s="54" t="s">
        <v>67</v>
      </c>
      <c r="B4" s="55">
        <f>SUM('Einstakl. 2008-2016 tímaser'!F6:L6)</f>
        <v>358</v>
      </c>
      <c r="C4" s="56">
        <f t="shared" ref="C4:C15" si="0">B4/$B$16</f>
        <v>0.11307643714466203</v>
      </c>
      <c r="D4" s="57"/>
      <c r="E4" s="57"/>
      <c r="F4" s="57"/>
      <c r="G4" s="57"/>
      <c r="H4" s="57"/>
      <c r="I4" s="57"/>
      <c r="J4" s="57"/>
      <c r="K4" s="57"/>
      <c r="N4" s="53">
        <f>'Einstakl. 2008-2016 tímaser'!F3</f>
        <v>293</v>
      </c>
      <c r="O4" s="53">
        <f>'Einstakl. 2008-2016 tímaser'!G3</f>
        <v>314</v>
      </c>
      <c r="P4" s="53">
        <f>'Einstakl. 2008-2016 tímaser'!H3</f>
        <v>231</v>
      </c>
      <c r="Q4" s="53">
        <f>'Einstakl. 2008-2016 tímaser'!I3</f>
        <v>339</v>
      </c>
      <c r="R4" s="53">
        <f>'Einstakl. 2008-2016 tímaser'!J3</f>
        <v>493</v>
      </c>
      <c r="S4" s="53">
        <f>'Einstakl. 2008-2016 tímaser'!K3</f>
        <v>632</v>
      </c>
      <c r="T4" s="53">
        <f>'Einstakl. 2008-2016 tímaser'!L3</f>
        <v>864</v>
      </c>
      <c r="U4" s="59"/>
    </row>
    <row r="5" spans="1:21" x14ac:dyDescent="0.3">
      <c r="A5" s="54" t="s">
        <v>66</v>
      </c>
      <c r="B5" s="55">
        <f>SUM('Einstakl. 2008-2016 tímaser'!F7:L7)</f>
        <v>186</v>
      </c>
      <c r="C5" s="56">
        <f t="shared" si="0"/>
        <v>5.8749210360075806E-2</v>
      </c>
      <c r="D5" s="57"/>
      <c r="E5" s="57"/>
      <c r="F5" s="57"/>
      <c r="G5" s="57"/>
      <c r="H5" s="57"/>
      <c r="I5" s="57"/>
      <c r="J5" s="57"/>
      <c r="K5" s="57"/>
      <c r="N5" s="59"/>
      <c r="O5" s="59"/>
      <c r="P5" s="59"/>
      <c r="Q5" s="59"/>
      <c r="R5" s="59"/>
      <c r="S5" s="59"/>
      <c r="T5" s="59"/>
      <c r="U5" s="59"/>
    </row>
    <row r="6" spans="1:21" x14ac:dyDescent="0.3">
      <c r="A6" s="54" t="s">
        <v>2</v>
      </c>
      <c r="B6" s="55">
        <f>SUM('Einstakl. 2008-2016 tímaser'!F8:L8)</f>
        <v>193</v>
      </c>
      <c r="C6" s="56">
        <f t="shared" si="0"/>
        <v>6.0960202147820594E-2</v>
      </c>
      <c r="D6" s="57"/>
      <c r="E6" s="57"/>
      <c r="F6" s="57"/>
      <c r="G6" s="57"/>
      <c r="H6" s="57"/>
      <c r="I6" s="57"/>
      <c r="J6" s="57"/>
      <c r="K6" s="57"/>
      <c r="N6" s="59"/>
      <c r="O6" s="59"/>
      <c r="P6" s="59"/>
      <c r="Q6" s="59"/>
      <c r="R6" s="59"/>
      <c r="S6" s="59"/>
      <c r="T6" s="59"/>
      <c r="U6" s="59"/>
    </row>
    <row r="7" spans="1:21" x14ac:dyDescent="0.3">
      <c r="A7" s="54" t="s">
        <v>3</v>
      </c>
      <c r="B7" s="55">
        <f>SUM('Einstakl. 2008-2016 tímaser'!F9:L9)</f>
        <v>76</v>
      </c>
      <c r="C7" s="56">
        <f t="shared" si="0"/>
        <v>2.4005053695514846E-2</v>
      </c>
      <c r="D7" s="57"/>
      <c r="E7" s="57"/>
      <c r="F7" s="57"/>
      <c r="G7" s="57"/>
      <c r="H7" s="57"/>
      <c r="I7" s="57"/>
      <c r="J7" s="57"/>
      <c r="K7" s="57"/>
      <c r="N7" s="59"/>
      <c r="O7" s="59"/>
      <c r="P7" s="59"/>
      <c r="Q7" s="59"/>
      <c r="R7" s="59"/>
      <c r="S7" s="59"/>
      <c r="T7" s="59"/>
      <c r="U7" s="59"/>
    </row>
    <row r="8" spans="1:21" x14ac:dyDescent="0.3">
      <c r="A8" s="54" t="s">
        <v>4</v>
      </c>
      <c r="B8" s="55">
        <f>SUM('Einstakl. 2008-2016 tímaser'!F10:L10)</f>
        <v>197</v>
      </c>
      <c r="C8" s="56">
        <f t="shared" si="0"/>
        <v>6.2223626026531899E-2</v>
      </c>
      <c r="D8" s="57"/>
      <c r="E8" s="57"/>
      <c r="F8" s="57"/>
      <c r="G8" s="57"/>
      <c r="H8" s="57"/>
      <c r="I8" s="57"/>
      <c r="J8" s="57"/>
      <c r="K8" s="57"/>
      <c r="N8" s="59"/>
      <c r="O8" s="59"/>
      <c r="P8" s="59"/>
      <c r="Q8" s="59"/>
      <c r="R8" s="59"/>
      <c r="S8" s="59"/>
      <c r="T8" s="59"/>
      <c r="U8" s="59"/>
    </row>
    <row r="9" spans="1:21" x14ac:dyDescent="0.3">
      <c r="A9" s="54" t="s">
        <v>5</v>
      </c>
      <c r="B9" s="55">
        <f>SUM('Einstakl. 2008-2016 tímaser'!F11:L11)</f>
        <v>139</v>
      </c>
      <c r="C9" s="56">
        <f t="shared" si="0"/>
        <v>4.3903979785217942E-2</v>
      </c>
      <c r="D9" s="57"/>
      <c r="E9" s="57"/>
      <c r="F9" s="57"/>
      <c r="G9" s="57"/>
      <c r="H9" s="57"/>
      <c r="I9" s="57"/>
      <c r="J9" s="57"/>
      <c r="K9" s="57"/>
      <c r="N9" s="59"/>
      <c r="O9" s="59"/>
      <c r="P9" s="59"/>
      <c r="Q9" s="59"/>
      <c r="R9" s="59"/>
      <c r="S9" s="59"/>
      <c r="T9" s="59"/>
      <c r="U9" s="59"/>
    </row>
    <row r="10" spans="1:21" x14ac:dyDescent="0.3">
      <c r="A10" s="54" t="s">
        <v>6</v>
      </c>
      <c r="B10" s="55">
        <f>SUM('Einstakl. 2008-2016 tímaser'!F12:L12)</f>
        <v>130</v>
      </c>
      <c r="C10" s="56">
        <f t="shared" si="0"/>
        <v>4.1061276058117498E-2</v>
      </c>
      <c r="D10" s="57"/>
      <c r="E10" s="57"/>
      <c r="F10" s="57"/>
      <c r="G10" s="57"/>
      <c r="H10" s="57"/>
      <c r="I10" s="57"/>
      <c r="J10" s="57"/>
      <c r="K10" s="57"/>
      <c r="N10" s="59"/>
      <c r="O10" s="59"/>
      <c r="P10" s="59"/>
      <c r="Q10" s="59"/>
      <c r="R10" s="59"/>
      <c r="S10" s="59"/>
      <c r="T10" s="59"/>
      <c r="U10" s="59"/>
    </row>
    <row r="11" spans="1:21" x14ac:dyDescent="0.3">
      <c r="A11" s="54" t="s">
        <v>7</v>
      </c>
      <c r="B11" s="55">
        <f>SUM('Einstakl. 2008-2016 tímaser'!F13:L13)</f>
        <v>124</v>
      </c>
      <c r="C11" s="56">
        <f t="shared" si="0"/>
        <v>3.9166140240050537E-2</v>
      </c>
      <c r="D11" s="57"/>
      <c r="E11" s="57"/>
      <c r="F11" s="57"/>
      <c r="G11" s="57"/>
      <c r="H11" s="57"/>
      <c r="I11" s="57"/>
      <c r="J11" s="57"/>
      <c r="K11" s="57"/>
      <c r="N11" s="59"/>
      <c r="O11" s="59"/>
      <c r="P11" s="59"/>
      <c r="Q11" s="59"/>
      <c r="R11" s="59"/>
      <c r="S11" s="59"/>
      <c r="T11" s="59"/>
      <c r="U11" s="59"/>
    </row>
    <row r="12" spans="1:21" x14ac:dyDescent="0.3">
      <c r="A12" s="54" t="s">
        <v>68</v>
      </c>
      <c r="B12" s="55">
        <f>SUM('Einstakl. 2008-2016 tímaser'!F14:L14)</f>
        <v>341</v>
      </c>
      <c r="C12" s="56">
        <f t="shared" si="0"/>
        <v>0.10770688566013897</v>
      </c>
      <c r="D12" s="57"/>
      <c r="E12" s="57"/>
      <c r="F12" s="57"/>
      <c r="G12" s="57"/>
      <c r="H12" s="57"/>
      <c r="I12" s="57"/>
      <c r="J12" s="57"/>
      <c r="K12" s="57"/>
      <c r="N12" s="59"/>
      <c r="O12" s="59"/>
      <c r="P12" s="59"/>
      <c r="Q12" s="59"/>
      <c r="R12" s="59"/>
      <c r="S12" s="59"/>
      <c r="T12" s="59"/>
      <c r="U12" s="59"/>
    </row>
    <row r="13" spans="1:21" x14ac:dyDescent="0.3">
      <c r="A13" s="58" t="s">
        <v>69</v>
      </c>
      <c r="B13" s="55">
        <f>SUM('Einstakl. 2008-2016 tímaser'!F15:L15)</f>
        <v>356</v>
      </c>
      <c r="C13" s="56">
        <f t="shared" si="0"/>
        <v>0.11244472520530638</v>
      </c>
      <c r="D13" s="57"/>
      <c r="E13" s="57"/>
      <c r="F13" s="57"/>
      <c r="G13" s="57"/>
      <c r="H13" s="57"/>
      <c r="I13" s="57"/>
      <c r="J13" s="57"/>
      <c r="K13" s="57"/>
      <c r="N13" s="59"/>
      <c r="O13" s="59"/>
      <c r="P13" s="59"/>
      <c r="Q13" s="59"/>
      <c r="R13" s="59"/>
      <c r="S13" s="59"/>
      <c r="T13" s="59"/>
      <c r="U13" s="59"/>
    </row>
    <row r="14" spans="1:21" x14ac:dyDescent="0.3">
      <c r="A14" s="58" t="s">
        <v>70</v>
      </c>
      <c r="B14" s="55">
        <f>SUM('Einstakl. 2008-2016 tímaser'!F16:L16)</f>
        <v>618</v>
      </c>
      <c r="C14" s="56">
        <f t="shared" si="0"/>
        <v>0.19519898926089704</v>
      </c>
      <c r="D14" s="57"/>
      <c r="E14" s="57"/>
      <c r="F14" s="57"/>
      <c r="G14" s="57"/>
      <c r="H14" s="57"/>
      <c r="I14" s="57"/>
      <c r="J14" s="57"/>
      <c r="K14" s="57"/>
      <c r="N14" s="59"/>
      <c r="O14" s="59"/>
      <c r="P14" s="59"/>
      <c r="Q14" s="59"/>
      <c r="R14" s="59"/>
      <c r="S14" s="59"/>
      <c r="T14" s="59"/>
      <c r="U14" s="59"/>
    </row>
    <row r="15" spans="1:21" x14ac:dyDescent="0.3">
      <c r="A15" s="58" t="s">
        <v>71</v>
      </c>
      <c r="B15" s="55">
        <f>SUM('Einstakl. 2008-2016 tímaser'!F17:L17)</f>
        <v>448</v>
      </c>
      <c r="C15" s="56">
        <f t="shared" si="0"/>
        <v>0.14150347441566646</v>
      </c>
      <c r="D15" s="57"/>
      <c r="E15" s="57"/>
      <c r="F15" s="57"/>
      <c r="G15" s="57"/>
      <c r="H15" s="57"/>
      <c r="I15" s="57"/>
      <c r="J15" s="57"/>
      <c r="K15" s="57"/>
      <c r="N15" s="59"/>
      <c r="O15" s="59"/>
      <c r="P15" s="59"/>
      <c r="Q15" s="59"/>
      <c r="R15" s="59"/>
      <c r="S15" s="59"/>
      <c r="T15" s="59"/>
      <c r="U15" s="59"/>
    </row>
    <row r="16" spans="1:21" x14ac:dyDescent="0.3">
      <c r="A16" s="54"/>
      <c r="B16" s="55">
        <f>SUM(B4:B15)</f>
        <v>3166</v>
      </c>
      <c r="C16" s="57"/>
      <c r="D16" s="57"/>
      <c r="E16" s="57"/>
      <c r="F16" s="57"/>
      <c r="G16" s="57"/>
      <c r="H16" s="57"/>
      <c r="I16" s="57"/>
      <c r="J16" s="57"/>
      <c r="K16" s="57"/>
      <c r="N16" s="59"/>
      <c r="O16" s="59"/>
      <c r="P16" s="59"/>
      <c r="Q16" s="59"/>
      <c r="R16" s="59"/>
      <c r="S16" s="59"/>
      <c r="T16" s="59"/>
      <c r="U16" s="59"/>
    </row>
    <row r="17" spans="1:21" x14ac:dyDescent="0.3">
      <c r="N17" s="59"/>
      <c r="O17" s="59"/>
      <c r="P17" s="59"/>
      <c r="Q17" s="59"/>
      <c r="R17" s="59"/>
      <c r="S17" s="59"/>
      <c r="T17" s="59"/>
      <c r="U17" s="59"/>
    </row>
    <row r="18" spans="1:21" x14ac:dyDescent="0.3">
      <c r="A18" s="64" t="s">
        <v>55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N18" s="59"/>
      <c r="O18" s="59"/>
      <c r="P18" s="59"/>
      <c r="Q18" s="59"/>
      <c r="R18" s="59"/>
      <c r="S18" s="59"/>
      <c r="T18" s="59"/>
      <c r="U18" s="59"/>
    </row>
    <row r="19" spans="1:21" x14ac:dyDescent="0.3">
      <c r="A19" s="67" t="s">
        <v>65</v>
      </c>
      <c r="B19" s="65">
        <f>SUM('Einstakl. 2008-2016 tímaser'!F20:L20)</f>
        <v>14</v>
      </c>
      <c r="C19" s="68">
        <f t="shared" ref="C19:C34" si="1">B19/$B$16</f>
        <v>4.421983575489577E-3</v>
      </c>
      <c r="D19" s="66"/>
      <c r="E19" s="66"/>
      <c r="F19" s="66"/>
      <c r="G19" s="66"/>
      <c r="H19" s="66"/>
      <c r="I19" s="66"/>
      <c r="J19" s="66"/>
      <c r="K19" s="66"/>
      <c r="L19" s="66"/>
      <c r="N19" s="59"/>
      <c r="O19" s="59"/>
      <c r="P19" s="59"/>
      <c r="Q19" s="59"/>
      <c r="R19" s="59"/>
      <c r="S19" s="59"/>
      <c r="T19" s="59"/>
      <c r="U19" s="59"/>
    </row>
    <row r="20" spans="1:21" x14ac:dyDescent="0.3">
      <c r="A20" s="69" t="s">
        <v>63</v>
      </c>
      <c r="B20" s="65">
        <f>SUM('Einstakl. 2008-2016 tímaser'!F21:L21)</f>
        <v>757</v>
      </c>
      <c r="C20" s="68">
        <f t="shared" si="1"/>
        <v>0.23910296904611497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21" x14ac:dyDescent="0.3">
      <c r="A21" s="69" t="s">
        <v>10</v>
      </c>
      <c r="B21" s="65">
        <f>SUM('Einstakl. 2008-2016 tímaser'!F22:L22)</f>
        <v>520</v>
      </c>
      <c r="C21" s="68">
        <f t="shared" si="1"/>
        <v>0.16424510423246999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21" x14ac:dyDescent="0.3">
      <c r="A22" s="69" t="s">
        <v>32</v>
      </c>
      <c r="B22" s="65">
        <f>SUM('Einstakl. 2008-2016 tímaser'!F23:L23)</f>
        <v>0</v>
      </c>
      <c r="C22" s="68">
        <f t="shared" si="1"/>
        <v>0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21" x14ac:dyDescent="0.3">
      <c r="A23" s="69" t="s">
        <v>11</v>
      </c>
      <c r="B23" s="65">
        <f>SUM('Einstakl. 2008-2016 tímaser'!F24:L24)</f>
        <v>261</v>
      </c>
      <c r="C23" s="68">
        <f t="shared" si="1"/>
        <v>8.2438408085912823E-2</v>
      </c>
      <c r="D23" s="66"/>
      <c r="E23" s="66"/>
      <c r="F23" s="66"/>
      <c r="G23" s="66"/>
      <c r="H23" s="66"/>
      <c r="I23" s="66"/>
      <c r="J23" s="66"/>
      <c r="K23" s="66"/>
      <c r="L23" s="66"/>
    </row>
    <row r="24" spans="1:21" x14ac:dyDescent="0.3">
      <c r="A24" s="69" t="s">
        <v>34</v>
      </c>
      <c r="B24" s="65">
        <f>SUM('Einstakl. 2008-2016 tímaser'!F25:L25)</f>
        <v>238</v>
      </c>
      <c r="C24" s="68">
        <f t="shared" si="1"/>
        <v>7.5173720783322809E-2</v>
      </c>
      <c r="D24" s="66"/>
      <c r="E24" s="66"/>
      <c r="F24" s="66"/>
      <c r="G24" s="66"/>
      <c r="H24" s="66"/>
      <c r="I24" s="66"/>
      <c r="J24" s="66"/>
      <c r="K24" s="66"/>
      <c r="L24" s="66"/>
    </row>
    <row r="25" spans="1:21" x14ac:dyDescent="0.3">
      <c r="A25" s="69" t="s">
        <v>12</v>
      </c>
      <c r="B25" s="65">
        <f>SUM('Einstakl. 2008-2016 tímaser'!F26:L26)</f>
        <v>528</v>
      </c>
      <c r="C25" s="68">
        <f t="shared" si="1"/>
        <v>0.16677195198989261</v>
      </c>
      <c r="D25" s="66"/>
      <c r="E25" s="66"/>
      <c r="F25" s="66"/>
      <c r="G25" s="66"/>
      <c r="H25" s="66"/>
      <c r="I25" s="66"/>
      <c r="J25" s="66"/>
      <c r="K25" s="66"/>
      <c r="L25" s="66"/>
    </row>
    <row r="26" spans="1:21" x14ac:dyDescent="0.3">
      <c r="A26" s="69" t="s">
        <v>39</v>
      </c>
      <c r="B26" s="65">
        <f>SUM('Einstakl. 2008-2016 tímaser'!F27:L27)</f>
        <v>106</v>
      </c>
      <c r="C26" s="68">
        <f t="shared" si="1"/>
        <v>3.3480732785849655E-2</v>
      </c>
      <c r="D26" s="66"/>
      <c r="E26" s="66"/>
      <c r="F26" s="66"/>
      <c r="G26" s="66"/>
      <c r="H26" s="66"/>
      <c r="I26" s="66"/>
      <c r="J26" s="66"/>
      <c r="K26" s="66"/>
      <c r="L26" s="66"/>
    </row>
    <row r="27" spans="1:21" x14ac:dyDescent="0.3">
      <c r="A27" s="69" t="s">
        <v>35</v>
      </c>
      <c r="B27" s="65">
        <f>SUM('Einstakl. 2008-2016 tímaser'!F28:L28)</f>
        <v>184</v>
      </c>
      <c r="C27" s="68">
        <f t="shared" si="1"/>
        <v>5.811749842072015E-2</v>
      </c>
      <c r="D27" s="66"/>
      <c r="E27" s="66"/>
      <c r="F27" s="66"/>
      <c r="G27" s="66"/>
      <c r="H27" s="66"/>
      <c r="I27" s="66"/>
      <c r="J27" s="66"/>
      <c r="K27" s="66"/>
      <c r="L27" s="66"/>
    </row>
    <row r="28" spans="1:21" x14ac:dyDescent="0.3">
      <c r="A28" s="69" t="s">
        <v>36</v>
      </c>
      <c r="B28" s="65">
        <f>SUM('Einstakl. 2008-2016 tímaser'!F29:L29)</f>
        <v>182</v>
      </c>
      <c r="C28" s="68">
        <f t="shared" si="1"/>
        <v>5.7485786481364501E-2</v>
      </c>
      <c r="D28" s="66"/>
      <c r="E28" s="66"/>
      <c r="F28" s="66"/>
      <c r="G28" s="66"/>
      <c r="H28" s="66"/>
      <c r="I28" s="66"/>
      <c r="J28" s="66"/>
      <c r="K28" s="66"/>
      <c r="L28" s="66"/>
    </row>
    <row r="29" spans="1:21" x14ac:dyDescent="0.3">
      <c r="A29" s="69" t="s">
        <v>72</v>
      </c>
      <c r="B29" s="65">
        <f>SUM('Einstakl. 2008-2016 tímaser'!F30:L30)</f>
        <v>115</v>
      </c>
      <c r="C29" s="68">
        <f t="shared" si="1"/>
        <v>3.6323436512950093E-2</v>
      </c>
      <c r="D29" s="66"/>
      <c r="E29" s="66"/>
      <c r="F29" s="66"/>
      <c r="G29" s="66"/>
      <c r="H29" s="66"/>
      <c r="I29" s="66"/>
      <c r="J29" s="66"/>
      <c r="K29" s="66"/>
      <c r="L29" s="66"/>
    </row>
    <row r="30" spans="1:21" x14ac:dyDescent="0.3">
      <c r="A30" s="70" t="s">
        <v>13</v>
      </c>
      <c r="B30" s="65">
        <f>SUM('Einstakl. 2008-2016 tímaser'!F31:L31)</f>
        <v>41</v>
      </c>
      <c r="C30" s="68">
        <f t="shared" si="1"/>
        <v>1.2950094756790903E-2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21" x14ac:dyDescent="0.3">
      <c r="A31" s="70" t="s">
        <v>50</v>
      </c>
      <c r="B31" s="65">
        <f>SUM('Einstakl. 2008-2016 tímaser'!F32:L32)</f>
        <v>90</v>
      </c>
      <c r="C31" s="68">
        <f t="shared" si="1"/>
        <v>2.8427037271004423E-2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21" x14ac:dyDescent="0.3">
      <c r="A32" s="69" t="s">
        <v>37</v>
      </c>
      <c r="B32" s="65">
        <f>SUM('Einstakl. 2008-2016 tímaser'!F33:L33)</f>
        <v>0</v>
      </c>
      <c r="C32" s="68">
        <f t="shared" si="1"/>
        <v>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3">
      <c r="A33" s="70" t="s">
        <v>38</v>
      </c>
      <c r="B33" s="65">
        <f>SUM('Einstakl. 2008-2016 tímaser'!F34:L34)</f>
        <v>102</v>
      </c>
      <c r="C33" s="68">
        <f t="shared" si="1"/>
        <v>3.2217308907138344E-2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x14ac:dyDescent="0.3">
      <c r="A34" s="70" t="s">
        <v>73</v>
      </c>
      <c r="B34" s="65">
        <f>SUM('Einstakl. 2008-2016 tímaser'!F35:L35)</f>
        <v>28</v>
      </c>
      <c r="C34" s="68">
        <f t="shared" si="1"/>
        <v>8.843967150979154E-3</v>
      </c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3">
      <c r="A35" s="36"/>
      <c r="B35" s="7"/>
    </row>
    <row r="36" spans="1:12" x14ac:dyDescent="0.3">
      <c r="A36" s="60" t="s">
        <v>57</v>
      </c>
      <c r="B36" s="62"/>
      <c r="C36" s="61"/>
      <c r="D36" s="61"/>
      <c r="E36" s="61"/>
      <c r="F36" s="61"/>
      <c r="G36" s="61"/>
      <c r="H36" s="61"/>
      <c r="I36" s="61"/>
      <c r="J36" s="61"/>
      <c r="K36" s="61"/>
    </row>
    <row r="37" spans="1:12" x14ac:dyDescent="0.3">
      <c r="A37" s="71" t="s">
        <v>40</v>
      </c>
      <c r="B37" s="62">
        <f>SUM('Einstakl. 2008-2016 tímaser'!F38:L38)</f>
        <v>1993</v>
      </c>
      <c r="C37" s="72">
        <f t="shared" ref="C37:C44" si="2">B37/$B$16</f>
        <v>0.62950094756790909</v>
      </c>
      <c r="D37" s="61"/>
      <c r="E37" s="61"/>
      <c r="F37" s="61"/>
      <c r="G37" s="61"/>
      <c r="H37" s="61"/>
      <c r="I37" s="61"/>
      <c r="J37" s="61"/>
      <c r="K37" s="61"/>
    </row>
    <row r="38" spans="1:12" x14ac:dyDescent="0.3">
      <c r="A38" s="71" t="s">
        <v>41</v>
      </c>
      <c r="B38" s="62">
        <f>SUM('Einstakl. 2008-2016 tímaser'!F39:L39)</f>
        <v>425</v>
      </c>
      <c r="C38" s="72">
        <f t="shared" si="2"/>
        <v>0.13423878711307644</v>
      </c>
      <c r="D38" s="61"/>
      <c r="E38" s="61"/>
      <c r="F38" s="61"/>
      <c r="G38" s="61"/>
      <c r="H38" s="61"/>
      <c r="I38" s="61"/>
      <c r="J38" s="61"/>
      <c r="K38" s="61"/>
    </row>
    <row r="39" spans="1:12" x14ac:dyDescent="0.3">
      <c r="A39" s="71" t="s">
        <v>42</v>
      </c>
      <c r="B39" s="62">
        <f>SUM('Einstakl. 2008-2016 tímaser'!F40:L40)</f>
        <v>201</v>
      </c>
      <c r="C39" s="72">
        <f t="shared" si="2"/>
        <v>6.3487049905243204E-2</v>
      </c>
      <c r="D39" s="61"/>
      <c r="E39" s="61"/>
      <c r="F39" s="61"/>
      <c r="G39" s="61"/>
      <c r="H39" s="61"/>
      <c r="I39" s="61"/>
      <c r="J39" s="61"/>
      <c r="K39" s="61"/>
    </row>
    <row r="40" spans="1:12" x14ac:dyDescent="0.3">
      <c r="A40" s="71" t="s">
        <v>43</v>
      </c>
      <c r="B40" s="62">
        <f>SUM('Einstakl. 2008-2016 tímaser'!F41:L41)</f>
        <v>150</v>
      </c>
      <c r="C40" s="72">
        <f t="shared" si="2"/>
        <v>4.7378395451674035E-2</v>
      </c>
      <c r="D40" s="61"/>
      <c r="E40" s="61"/>
      <c r="F40" s="61"/>
      <c r="G40" s="61"/>
      <c r="H40" s="61"/>
      <c r="I40" s="61"/>
      <c r="J40" s="61"/>
      <c r="K40" s="61"/>
    </row>
    <row r="41" spans="1:12" x14ac:dyDescent="0.3">
      <c r="A41" s="71" t="s">
        <v>44</v>
      </c>
      <c r="B41" s="62">
        <f>SUM('Einstakl. 2008-2016 tímaser'!F42:L42)</f>
        <v>12</v>
      </c>
      <c r="C41" s="72">
        <f t="shared" si="2"/>
        <v>3.7902716361339229E-3</v>
      </c>
      <c r="D41" s="61"/>
      <c r="E41" s="61"/>
      <c r="F41" s="61"/>
      <c r="G41" s="61"/>
      <c r="H41" s="61"/>
      <c r="I41" s="61"/>
      <c r="J41" s="61"/>
      <c r="K41" s="61"/>
    </row>
    <row r="42" spans="1:12" x14ac:dyDescent="0.3">
      <c r="A42" s="71" t="s">
        <v>45</v>
      </c>
      <c r="B42" s="62">
        <f>SUM('Einstakl. 2008-2016 tímaser'!F43:L43)</f>
        <v>106</v>
      </c>
      <c r="C42" s="72">
        <f t="shared" si="2"/>
        <v>3.3480732785849655E-2</v>
      </c>
      <c r="D42" s="61"/>
      <c r="E42" s="61"/>
      <c r="F42" s="61"/>
      <c r="G42" s="61"/>
      <c r="H42" s="61"/>
      <c r="I42" s="61"/>
      <c r="J42" s="61"/>
      <c r="K42" s="61"/>
    </row>
    <row r="43" spans="1:12" x14ac:dyDescent="0.3">
      <c r="A43" s="71" t="s">
        <v>46</v>
      </c>
      <c r="B43" s="62">
        <f>SUM('Einstakl. 2008-2016 tímaser'!F44:L44)</f>
        <v>15</v>
      </c>
      <c r="C43" s="72">
        <f t="shared" si="2"/>
        <v>4.737839545167404E-3</v>
      </c>
      <c r="D43" s="61"/>
      <c r="E43" s="61"/>
      <c r="F43" s="61"/>
      <c r="G43" s="61"/>
      <c r="H43" s="61"/>
      <c r="I43" s="61"/>
      <c r="J43" s="61"/>
      <c r="K43" s="61"/>
    </row>
    <row r="44" spans="1:12" x14ac:dyDescent="0.3">
      <c r="A44" s="71" t="s">
        <v>47</v>
      </c>
      <c r="B44" s="62">
        <f>SUM('Einstakl. 2008-2016 tímaser'!F45:L45)</f>
        <v>264</v>
      </c>
      <c r="C44" s="72">
        <f t="shared" si="2"/>
        <v>8.3385975994946307E-2</v>
      </c>
      <c r="D44" s="61"/>
      <c r="E44" s="61"/>
      <c r="F44" s="61"/>
      <c r="G44" s="61"/>
      <c r="H44" s="61"/>
      <c r="I44" s="61"/>
      <c r="J44" s="61"/>
      <c r="K44" s="61"/>
    </row>
    <row r="45" spans="1:12" x14ac:dyDescent="0.3">
      <c r="A45" s="73"/>
      <c r="B45" s="62"/>
      <c r="C45" s="61"/>
      <c r="D45" s="61"/>
      <c r="E45" s="61"/>
      <c r="F45" s="61"/>
      <c r="G45" s="61"/>
      <c r="H45" s="61"/>
      <c r="I45" s="61"/>
      <c r="J45" s="61"/>
      <c r="K45" s="61"/>
    </row>
    <row r="46" spans="1:12" x14ac:dyDescent="0.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2" x14ac:dyDescent="0.3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2" x14ac:dyDescent="0.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4" x14ac:dyDescent="0.3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4" x14ac:dyDescent="0.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2" spans="1:14" x14ac:dyDescent="0.3">
      <c r="A52" s="74" t="s">
        <v>58</v>
      </c>
      <c r="B52" s="7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x14ac:dyDescent="0.3">
      <c r="A53" s="76" t="s">
        <v>15</v>
      </c>
      <c r="B53" s="75">
        <f>SUM('Einstakl. 2008-2016 tímaser'!F48:L48)</f>
        <v>108</v>
      </c>
      <c r="C53" s="77">
        <f t="shared" ref="C53:C67" si="3">B53/$B$16</f>
        <v>3.4112444725205304E-2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x14ac:dyDescent="0.3">
      <c r="A54" s="76" t="s">
        <v>16</v>
      </c>
      <c r="B54" s="75">
        <f>SUM('Einstakl. 2008-2016 tímaser'!F49:L49)</f>
        <v>69</v>
      </c>
      <c r="C54" s="77">
        <f t="shared" si="3"/>
        <v>2.1794061907770057E-2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x14ac:dyDescent="0.3">
      <c r="A55" s="76" t="s">
        <v>17</v>
      </c>
      <c r="B55" s="75">
        <f>SUM('Einstakl. 2008-2016 tímaser'!F50:L50)</f>
        <v>289</v>
      </c>
      <c r="C55" s="77">
        <f t="shared" si="3"/>
        <v>9.1282375236891977E-2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3">
      <c r="A56" s="76" t="s">
        <v>18</v>
      </c>
      <c r="B56" s="75">
        <f>SUM('Einstakl. 2008-2016 tímaser'!F51:L51)</f>
        <v>101</v>
      </c>
      <c r="C56" s="77">
        <f t="shared" si="3"/>
        <v>3.1901452937460516E-2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3">
      <c r="A57" s="76" t="s">
        <v>19</v>
      </c>
      <c r="B57" s="75">
        <f>SUM('Einstakl. 2008-2016 tímaser'!F52:L52)</f>
        <v>166</v>
      </c>
      <c r="C57" s="77">
        <f t="shared" si="3"/>
        <v>5.2432090966519268E-2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x14ac:dyDescent="0.3">
      <c r="A58" s="76" t="s">
        <v>20</v>
      </c>
      <c r="B58" s="75">
        <f>SUM('Einstakl. 2008-2016 tímaser'!F53:L53)</f>
        <v>134</v>
      </c>
      <c r="C58" s="77">
        <f t="shared" si="3"/>
        <v>4.2324699936828809E-2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x14ac:dyDescent="0.3">
      <c r="A59" s="76" t="s">
        <v>21</v>
      </c>
      <c r="B59" s="75">
        <f>SUM('Einstakl. 2008-2016 tímaser'!F54:L54)</f>
        <v>166</v>
      </c>
      <c r="C59" s="77">
        <f t="shared" si="3"/>
        <v>5.2432090966519268E-2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x14ac:dyDescent="0.3">
      <c r="A60" s="76" t="s">
        <v>22</v>
      </c>
      <c r="B60" s="75">
        <f>SUM('Einstakl. 2008-2016 tímaser'!F55:L55)</f>
        <v>101</v>
      </c>
      <c r="C60" s="77">
        <f t="shared" si="3"/>
        <v>3.1901452937460516E-2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3">
      <c r="A61" s="76" t="s">
        <v>23</v>
      </c>
      <c r="B61" s="75">
        <f>SUM('Einstakl. 2008-2016 tímaser'!F56:L56)</f>
        <v>140</v>
      </c>
      <c r="C61" s="77">
        <f t="shared" si="3"/>
        <v>4.421983575489577E-2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x14ac:dyDescent="0.3">
      <c r="A62" s="76" t="s">
        <v>24</v>
      </c>
      <c r="B62" s="75">
        <f>SUM('Einstakl. 2008-2016 tímaser'!F57:L57)</f>
        <v>287</v>
      </c>
      <c r="C62" s="77">
        <f t="shared" si="3"/>
        <v>9.0650663297536321E-2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3">
      <c r="A63" s="76" t="s">
        <v>51</v>
      </c>
      <c r="B63" s="75">
        <f>SUM('Einstakl. 2008-2016 tímaser'!F58:L58)</f>
        <v>631</v>
      </c>
      <c r="C63" s="77">
        <f t="shared" si="3"/>
        <v>0.19930511686670879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3">
      <c r="A64" s="76" t="s">
        <v>52</v>
      </c>
      <c r="B64" s="75">
        <f>SUM('Einstakl. 2008-2016 tímaser'!F59:L59)</f>
        <v>194</v>
      </c>
      <c r="C64" s="77">
        <f t="shared" si="3"/>
        <v>6.1276058117498422E-2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3">
      <c r="A65" s="76" t="s">
        <v>25</v>
      </c>
      <c r="B65" s="75">
        <f>SUM('Einstakl. 2008-2016 tímaser'!F60:L60)</f>
        <v>407</v>
      </c>
      <c r="C65" s="77">
        <f t="shared" si="3"/>
        <v>0.12855337965887556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3">
      <c r="A66" s="76" t="s">
        <v>26</v>
      </c>
      <c r="B66" s="75">
        <f>SUM('Einstakl. 2008-2016 tímaser'!F61:L61)</f>
        <v>328</v>
      </c>
      <c r="C66" s="77">
        <f t="shared" si="3"/>
        <v>0.10360075805432722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x14ac:dyDescent="0.3">
      <c r="A67" s="78" t="s">
        <v>33</v>
      </c>
      <c r="B67" s="75">
        <f>SUM('Einstakl. 2008-2016 tímaser'!F62:L62)</f>
        <v>45</v>
      </c>
      <c r="C67" s="77">
        <f t="shared" si="3"/>
        <v>1.4213518635502211E-2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6"/>
  <sheetViews>
    <sheetView workbookViewId="0">
      <pane ySplit="3" topLeftCell="A4" activePane="bottomLeft" state="frozen"/>
      <selection pane="bottomLeft" activeCell="M6" sqref="M6:M9"/>
    </sheetView>
  </sheetViews>
  <sheetFormatPr defaultRowHeight="14.4" x14ac:dyDescent="0.3"/>
  <cols>
    <col min="1" max="1" width="25.109375" style="36" customWidth="1"/>
    <col min="2" max="9" width="7.6640625" customWidth="1"/>
    <col min="10" max="13" width="7.88671875" customWidth="1"/>
    <col min="14" max="14" width="4.6640625" customWidth="1"/>
    <col min="15" max="26" width="7.6640625" customWidth="1"/>
  </cols>
  <sheetData>
    <row r="1" spans="1:26" ht="18" x14ac:dyDescent="0.35">
      <c r="A1" s="35" t="s">
        <v>64</v>
      </c>
      <c r="O1" s="33" t="s">
        <v>62</v>
      </c>
    </row>
    <row r="2" spans="1:26" s="1" customFormat="1" x14ac:dyDescent="0.3">
      <c r="A2" s="40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L2" s="12">
        <v>2018</v>
      </c>
      <c r="M2" s="12">
        <v>2019</v>
      </c>
      <c r="O2" s="12">
        <v>2008</v>
      </c>
      <c r="P2" s="12">
        <v>2009</v>
      </c>
      <c r="Q2" s="12">
        <v>2010</v>
      </c>
      <c r="R2" s="12">
        <v>2011</v>
      </c>
      <c r="S2" s="12">
        <v>2012</v>
      </c>
      <c r="T2" s="12">
        <v>2013</v>
      </c>
      <c r="U2" s="12">
        <v>2014</v>
      </c>
      <c r="V2" s="12">
        <v>2015</v>
      </c>
      <c r="W2" s="12">
        <v>2016</v>
      </c>
      <c r="X2" s="12">
        <v>2017</v>
      </c>
      <c r="Y2" s="12">
        <v>2018</v>
      </c>
      <c r="Z2" s="12">
        <v>2019</v>
      </c>
    </row>
    <row r="3" spans="1:26" s="1" customFormat="1" x14ac:dyDescent="0.3">
      <c r="A3" s="38" t="s">
        <v>56</v>
      </c>
      <c r="B3" s="7">
        <v>2260</v>
      </c>
      <c r="C3" s="7">
        <v>4246</v>
      </c>
      <c r="D3" s="7">
        <v>953</v>
      </c>
      <c r="E3" s="7">
        <v>658</v>
      </c>
      <c r="F3" s="7">
        <v>364</v>
      </c>
      <c r="G3" s="7">
        <v>311</v>
      </c>
      <c r="H3" s="7">
        <v>279</v>
      </c>
      <c r="I3" s="7">
        <v>394</v>
      </c>
      <c r="J3" s="47">
        <f>SUM(J6:J17)</f>
        <v>231</v>
      </c>
      <c r="K3" s="47">
        <v>768</v>
      </c>
      <c r="L3" s="47">
        <v>514</v>
      </c>
      <c r="M3" s="48">
        <v>545</v>
      </c>
      <c r="O3" s="34">
        <f t="shared" ref="O3:X3" si="0">B3/B$3</f>
        <v>1</v>
      </c>
      <c r="P3" s="34">
        <f t="shared" si="0"/>
        <v>1</v>
      </c>
      <c r="Q3" s="34">
        <f t="shared" si="0"/>
        <v>1</v>
      </c>
      <c r="R3" s="34">
        <f t="shared" si="0"/>
        <v>1</v>
      </c>
      <c r="S3" s="34">
        <f t="shared" si="0"/>
        <v>1</v>
      </c>
      <c r="T3" s="34">
        <f t="shared" si="0"/>
        <v>1</v>
      </c>
      <c r="U3" s="34">
        <f t="shared" si="0"/>
        <v>1</v>
      </c>
      <c r="V3" s="34">
        <f t="shared" si="0"/>
        <v>1</v>
      </c>
      <c r="W3" s="34">
        <f t="shared" si="0"/>
        <v>1</v>
      </c>
      <c r="X3" s="34">
        <f t="shared" si="0"/>
        <v>1</v>
      </c>
      <c r="Y3" s="34">
        <f t="shared" ref="Y3:Z3" si="1">L3/L$3</f>
        <v>1</v>
      </c>
      <c r="Z3" s="86">
        <f t="shared" si="1"/>
        <v>1</v>
      </c>
    </row>
    <row r="4" spans="1:26" x14ac:dyDescent="0.3">
      <c r="A4" s="17"/>
      <c r="J4" s="14"/>
      <c r="K4" s="14"/>
      <c r="L4" s="14"/>
      <c r="M4" s="14"/>
      <c r="W4" s="14"/>
      <c r="X4" s="14"/>
    </row>
    <row r="5" spans="1:26" x14ac:dyDescent="0.3">
      <c r="A5" s="17" t="s">
        <v>59</v>
      </c>
      <c r="J5" s="14"/>
      <c r="K5" s="14"/>
      <c r="L5" s="14"/>
      <c r="M5" s="14"/>
      <c r="W5" s="14"/>
      <c r="X5" s="14"/>
    </row>
    <row r="6" spans="1:26" x14ac:dyDescent="0.3">
      <c r="A6" s="36" t="s">
        <v>29</v>
      </c>
      <c r="B6" s="7">
        <v>0</v>
      </c>
      <c r="C6" s="7">
        <v>1027</v>
      </c>
      <c r="D6" s="7">
        <v>113</v>
      </c>
      <c r="E6" s="7">
        <v>33</v>
      </c>
      <c r="F6" s="7">
        <v>85</v>
      </c>
      <c r="G6" s="7">
        <v>95</v>
      </c>
      <c r="H6" s="7">
        <v>67</v>
      </c>
      <c r="I6" s="7">
        <v>59</v>
      </c>
      <c r="J6" s="47">
        <v>21</v>
      </c>
      <c r="K6" s="47">
        <v>114</v>
      </c>
      <c r="L6" s="84">
        <v>68</v>
      </c>
      <c r="M6" s="50">
        <v>207</v>
      </c>
      <c r="O6" s="34">
        <f t="shared" ref="O6:O17" si="2">B6/B$3</f>
        <v>0</v>
      </c>
      <c r="P6" s="34">
        <f t="shared" ref="P6:P17" si="3">C6/C$3</f>
        <v>0.24187470560527555</v>
      </c>
      <c r="Q6" s="34">
        <f t="shared" ref="Q6:Q17" si="4">D6/D$3</f>
        <v>0.11857292759706191</v>
      </c>
      <c r="R6" s="34">
        <f t="shared" ref="R6:R17" si="5">E6/E$3</f>
        <v>5.0151975683890578E-2</v>
      </c>
      <c r="S6" s="34">
        <f t="shared" ref="S6:S17" si="6">F6/F$3</f>
        <v>0.23351648351648352</v>
      </c>
      <c r="T6" s="34">
        <f t="shared" ref="T6:T17" si="7">G6/G$3</f>
        <v>0.30546623794212219</v>
      </c>
      <c r="U6" s="34">
        <f t="shared" ref="U6:U17" si="8">H6/H$3</f>
        <v>0.24014336917562723</v>
      </c>
      <c r="V6" s="34">
        <f t="shared" ref="V6:V17" si="9">I6/I$3</f>
        <v>0.14974619289340102</v>
      </c>
      <c r="W6" s="34">
        <f t="shared" ref="W6:W17" si="10">J6/J$3</f>
        <v>9.0909090909090912E-2</v>
      </c>
      <c r="X6" s="34">
        <f t="shared" ref="X6:X17" si="11">K6/K$3</f>
        <v>0.1484375</v>
      </c>
      <c r="Y6" s="85">
        <f t="shared" ref="Y6:Z17" si="12">L6/L$3</f>
        <v>0.13229571984435798</v>
      </c>
      <c r="Z6" s="49">
        <f t="shared" si="12"/>
        <v>0.37981651376146791</v>
      </c>
    </row>
    <row r="7" spans="1:26" x14ac:dyDescent="0.3">
      <c r="A7" s="36" t="s">
        <v>30</v>
      </c>
      <c r="B7" s="7">
        <v>0</v>
      </c>
      <c r="C7" s="7">
        <v>1121</v>
      </c>
      <c r="D7" s="7">
        <v>199</v>
      </c>
      <c r="E7" s="7">
        <v>66</v>
      </c>
      <c r="F7" s="7">
        <v>40</v>
      </c>
      <c r="G7" s="7">
        <v>48</v>
      </c>
      <c r="H7" s="7">
        <v>32</v>
      </c>
      <c r="I7" s="7">
        <v>26</v>
      </c>
      <c r="J7" s="47">
        <v>0</v>
      </c>
      <c r="K7" s="47">
        <v>64</v>
      </c>
      <c r="L7" s="84">
        <v>33</v>
      </c>
      <c r="M7" s="50">
        <v>1</v>
      </c>
      <c r="O7" s="34">
        <f t="shared" si="2"/>
        <v>0</v>
      </c>
      <c r="P7" s="34">
        <f t="shared" si="3"/>
        <v>0.26401318888365521</v>
      </c>
      <c r="Q7" s="34">
        <f t="shared" si="4"/>
        <v>0.20881427072402939</v>
      </c>
      <c r="R7" s="34">
        <f t="shared" si="5"/>
        <v>0.10030395136778116</v>
      </c>
      <c r="S7" s="34">
        <f t="shared" si="6"/>
        <v>0.10989010989010989</v>
      </c>
      <c r="T7" s="34">
        <f t="shared" si="7"/>
        <v>0.15434083601286175</v>
      </c>
      <c r="U7" s="34">
        <f t="shared" si="8"/>
        <v>0.11469534050179211</v>
      </c>
      <c r="V7" s="34">
        <f t="shared" si="9"/>
        <v>6.5989847715736044E-2</v>
      </c>
      <c r="W7" s="34">
        <f t="shared" si="10"/>
        <v>0</v>
      </c>
      <c r="X7" s="34">
        <f t="shared" si="11"/>
        <v>8.3333333333333329E-2</v>
      </c>
      <c r="Y7" s="85">
        <f t="shared" si="12"/>
        <v>6.4202334630350189E-2</v>
      </c>
      <c r="Z7" s="49">
        <f t="shared" si="12"/>
        <v>1.834862385321101E-3</v>
      </c>
    </row>
    <row r="8" spans="1:26" x14ac:dyDescent="0.3">
      <c r="A8" s="36" t="s">
        <v>15</v>
      </c>
      <c r="B8" s="7">
        <v>15</v>
      </c>
      <c r="C8" s="7">
        <v>474</v>
      </c>
      <c r="D8" s="7">
        <v>32</v>
      </c>
      <c r="E8" s="7">
        <v>33</v>
      </c>
      <c r="F8" s="7">
        <v>34</v>
      </c>
      <c r="G8" s="7">
        <v>37</v>
      </c>
      <c r="H8" s="7">
        <v>47</v>
      </c>
      <c r="I8" s="7">
        <v>34</v>
      </c>
      <c r="J8" s="47">
        <v>49</v>
      </c>
      <c r="K8" s="47">
        <v>20</v>
      </c>
      <c r="L8" s="84">
        <v>134</v>
      </c>
      <c r="M8" s="48">
        <v>177</v>
      </c>
      <c r="O8" s="34">
        <f t="shared" si="2"/>
        <v>6.6371681415929203E-3</v>
      </c>
      <c r="P8" s="34">
        <f t="shared" si="3"/>
        <v>0.11163447951012719</v>
      </c>
      <c r="Q8" s="34">
        <f t="shared" si="4"/>
        <v>3.3578174186778595E-2</v>
      </c>
      <c r="R8" s="34">
        <f t="shared" si="5"/>
        <v>5.0151975683890578E-2</v>
      </c>
      <c r="S8" s="34">
        <f t="shared" si="6"/>
        <v>9.3406593406593408E-2</v>
      </c>
      <c r="T8" s="34">
        <f t="shared" si="7"/>
        <v>0.11897106109324759</v>
      </c>
      <c r="U8" s="34">
        <f t="shared" si="8"/>
        <v>0.16845878136200718</v>
      </c>
      <c r="V8" s="34">
        <f t="shared" si="9"/>
        <v>8.6294416243654817E-2</v>
      </c>
      <c r="W8" s="34">
        <f t="shared" si="10"/>
        <v>0.21212121212121213</v>
      </c>
      <c r="X8" s="34">
        <f t="shared" si="11"/>
        <v>2.6041666666666668E-2</v>
      </c>
      <c r="Y8" s="85">
        <f t="shared" si="12"/>
        <v>0.26070038910505838</v>
      </c>
      <c r="Z8" s="49">
        <f t="shared" si="12"/>
        <v>0.32477064220183488</v>
      </c>
    </row>
    <row r="9" spans="1:26" x14ac:dyDescent="0.3">
      <c r="A9" s="36" t="s">
        <v>16</v>
      </c>
      <c r="B9" s="7">
        <v>129</v>
      </c>
      <c r="C9" s="7">
        <v>238</v>
      </c>
      <c r="D9" s="7">
        <v>38</v>
      </c>
      <c r="E9" s="7">
        <v>40</v>
      </c>
      <c r="F9" s="7">
        <v>24</v>
      </c>
      <c r="G9" s="7">
        <v>28</v>
      </c>
      <c r="H9" s="7">
        <v>13</v>
      </c>
      <c r="I9" s="7">
        <v>21</v>
      </c>
      <c r="J9" s="47">
        <v>10</v>
      </c>
      <c r="K9" s="47">
        <v>148</v>
      </c>
      <c r="L9" s="84">
        <v>10</v>
      </c>
      <c r="M9" s="48">
        <v>160</v>
      </c>
      <c r="O9" s="34">
        <f t="shared" si="2"/>
        <v>5.7079646017699118E-2</v>
      </c>
      <c r="P9" s="34">
        <f t="shared" si="3"/>
        <v>5.6052755534620823E-2</v>
      </c>
      <c r="Q9" s="34">
        <f t="shared" si="4"/>
        <v>3.9874081846799581E-2</v>
      </c>
      <c r="R9" s="34">
        <f t="shared" si="5"/>
        <v>6.0790273556231005E-2</v>
      </c>
      <c r="S9" s="34">
        <f t="shared" si="6"/>
        <v>6.5934065934065936E-2</v>
      </c>
      <c r="T9" s="34">
        <f t="shared" si="7"/>
        <v>9.0032154340836015E-2</v>
      </c>
      <c r="U9" s="34">
        <f t="shared" si="8"/>
        <v>4.6594982078853049E-2</v>
      </c>
      <c r="V9" s="34">
        <f t="shared" si="9"/>
        <v>5.3299492385786802E-2</v>
      </c>
      <c r="W9" s="34">
        <f t="shared" si="10"/>
        <v>4.3290043290043288E-2</v>
      </c>
      <c r="X9" s="34">
        <f t="shared" si="11"/>
        <v>0.19270833333333334</v>
      </c>
      <c r="Y9" s="85">
        <f t="shared" si="12"/>
        <v>1.9455252918287938E-2</v>
      </c>
      <c r="Z9" s="49">
        <f t="shared" si="12"/>
        <v>0.29357798165137616</v>
      </c>
    </row>
    <row r="10" spans="1:26" x14ac:dyDescent="0.3">
      <c r="A10" s="36" t="s">
        <v>17</v>
      </c>
      <c r="B10" s="7">
        <v>14</v>
      </c>
      <c r="C10" s="7">
        <v>138</v>
      </c>
      <c r="D10" s="7">
        <v>45</v>
      </c>
      <c r="E10" s="7">
        <v>87</v>
      </c>
      <c r="F10" s="7">
        <v>13</v>
      </c>
      <c r="G10" s="7">
        <v>22</v>
      </c>
      <c r="H10" s="7">
        <v>4</v>
      </c>
      <c r="I10" s="7">
        <v>146</v>
      </c>
      <c r="J10" s="47">
        <v>19</v>
      </c>
      <c r="K10" s="47">
        <v>41</v>
      </c>
      <c r="L10" s="84">
        <v>68</v>
      </c>
      <c r="M10" s="48"/>
      <c r="O10" s="34">
        <f t="shared" si="2"/>
        <v>6.1946902654867256E-3</v>
      </c>
      <c r="P10" s="34">
        <f t="shared" si="3"/>
        <v>3.2501177578897783E-2</v>
      </c>
      <c r="Q10" s="34">
        <f t="shared" si="4"/>
        <v>4.7219307450157399E-2</v>
      </c>
      <c r="R10" s="34">
        <f t="shared" si="5"/>
        <v>0.13221884498480244</v>
      </c>
      <c r="S10" s="34">
        <f t="shared" si="6"/>
        <v>3.5714285714285712E-2</v>
      </c>
      <c r="T10" s="34">
        <f t="shared" si="7"/>
        <v>7.0739549839228297E-2</v>
      </c>
      <c r="U10" s="34">
        <f t="shared" si="8"/>
        <v>1.4336917562724014E-2</v>
      </c>
      <c r="V10" s="34">
        <f t="shared" si="9"/>
        <v>0.37055837563451777</v>
      </c>
      <c r="W10" s="34">
        <f t="shared" si="10"/>
        <v>8.2251082251082255E-2</v>
      </c>
      <c r="X10" s="34">
        <f t="shared" si="11"/>
        <v>5.3385416666666664E-2</v>
      </c>
      <c r="Y10" s="85">
        <f t="shared" si="12"/>
        <v>0.13229571984435798</v>
      </c>
      <c r="Z10" s="49"/>
    </row>
    <row r="11" spans="1:26" x14ac:dyDescent="0.3">
      <c r="A11" s="36" t="s">
        <v>18</v>
      </c>
      <c r="B11" s="7">
        <v>92</v>
      </c>
      <c r="C11" s="7">
        <v>52</v>
      </c>
      <c r="D11" s="7">
        <v>29</v>
      </c>
      <c r="E11" s="7">
        <v>71</v>
      </c>
      <c r="F11" s="7">
        <v>1</v>
      </c>
      <c r="G11" s="7">
        <v>2</v>
      </c>
      <c r="H11" s="7">
        <v>8</v>
      </c>
      <c r="I11" s="7">
        <v>2</v>
      </c>
      <c r="J11" s="47">
        <v>17</v>
      </c>
      <c r="K11" s="47">
        <v>79</v>
      </c>
      <c r="L11" s="84">
        <v>4</v>
      </c>
      <c r="M11" s="48"/>
      <c r="O11" s="34">
        <f t="shared" si="2"/>
        <v>4.0707964601769911E-2</v>
      </c>
      <c r="P11" s="34">
        <f t="shared" si="3"/>
        <v>1.2246820536975978E-2</v>
      </c>
      <c r="Q11" s="34">
        <f t="shared" si="4"/>
        <v>3.0430220356768102E-2</v>
      </c>
      <c r="R11" s="34">
        <f t="shared" si="5"/>
        <v>0.10790273556231003</v>
      </c>
      <c r="S11" s="34">
        <f t="shared" si="6"/>
        <v>2.7472527472527475E-3</v>
      </c>
      <c r="T11" s="34">
        <f t="shared" si="7"/>
        <v>6.4308681672025723E-3</v>
      </c>
      <c r="U11" s="34">
        <f t="shared" si="8"/>
        <v>2.8673835125448029E-2</v>
      </c>
      <c r="V11" s="34">
        <f t="shared" si="9"/>
        <v>5.076142131979695E-3</v>
      </c>
      <c r="W11" s="34">
        <f t="shared" si="10"/>
        <v>7.3593073593073599E-2</v>
      </c>
      <c r="X11" s="34">
        <f t="shared" si="11"/>
        <v>0.10286458333333333</v>
      </c>
      <c r="Y11" s="85">
        <f t="shared" si="12"/>
        <v>7.7821011673151752E-3</v>
      </c>
      <c r="Z11" s="49"/>
    </row>
    <row r="12" spans="1:26" x14ac:dyDescent="0.3">
      <c r="A12" s="36" t="s">
        <v>19</v>
      </c>
      <c r="B12" s="7">
        <v>122</v>
      </c>
      <c r="C12" s="7">
        <v>168</v>
      </c>
      <c r="D12" s="7">
        <v>50</v>
      </c>
      <c r="E12" s="7">
        <v>38</v>
      </c>
      <c r="F12" s="7">
        <v>24</v>
      </c>
      <c r="G12" s="7">
        <v>0</v>
      </c>
      <c r="H12" s="7">
        <v>1</v>
      </c>
      <c r="I12" s="7">
        <v>25</v>
      </c>
      <c r="J12" s="47">
        <v>25</v>
      </c>
      <c r="K12" s="47">
        <v>80</v>
      </c>
      <c r="L12" s="84">
        <v>45</v>
      </c>
      <c r="M12" s="48"/>
      <c r="O12" s="34">
        <f t="shared" si="2"/>
        <v>5.3982300884955751E-2</v>
      </c>
      <c r="P12" s="34">
        <f t="shared" si="3"/>
        <v>3.9566650965614694E-2</v>
      </c>
      <c r="Q12" s="34">
        <f t="shared" si="4"/>
        <v>5.2465897166841552E-2</v>
      </c>
      <c r="R12" s="34">
        <f t="shared" si="5"/>
        <v>5.7750759878419454E-2</v>
      </c>
      <c r="S12" s="34">
        <f t="shared" si="6"/>
        <v>6.5934065934065936E-2</v>
      </c>
      <c r="T12" s="34">
        <f t="shared" si="7"/>
        <v>0</v>
      </c>
      <c r="U12" s="34">
        <f t="shared" si="8"/>
        <v>3.5842293906810036E-3</v>
      </c>
      <c r="V12" s="34">
        <f t="shared" si="9"/>
        <v>6.3451776649746189E-2</v>
      </c>
      <c r="W12" s="34">
        <f t="shared" si="10"/>
        <v>0.10822510822510822</v>
      </c>
      <c r="X12" s="34">
        <f t="shared" si="11"/>
        <v>0.10416666666666667</v>
      </c>
      <c r="Y12" s="85">
        <f t="shared" si="12"/>
        <v>8.7548638132295714E-2</v>
      </c>
      <c r="Z12" s="49"/>
    </row>
    <row r="13" spans="1:26" x14ac:dyDescent="0.3">
      <c r="A13" s="36" t="s">
        <v>20</v>
      </c>
      <c r="B13" s="7">
        <v>43</v>
      </c>
      <c r="C13" s="7">
        <v>364</v>
      </c>
      <c r="D13" s="7">
        <v>67</v>
      </c>
      <c r="E13" s="7">
        <v>80</v>
      </c>
      <c r="F13" s="7">
        <v>8</v>
      </c>
      <c r="G13" s="7">
        <v>2</v>
      </c>
      <c r="H13" s="7">
        <v>0</v>
      </c>
      <c r="I13" s="7">
        <v>1</v>
      </c>
      <c r="J13" s="47">
        <v>25</v>
      </c>
      <c r="K13" s="47">
        <v>15</v>
      </c>
      <c r="L13" s="84">
        <v>91</v>
      </c>
      <c r="M13" s="48"/>
      <c r="O13" s="34">
        <f t="shared" si="2"/>
        <v>1.9026548672566371E-2</v>
      </c>
      <c r="P13" s="34">
        <f t="shared" si="3"/>
        <v>8.572774375883184E-2</v>
      </c>
      <c r="Q13" s="34">
        <f t="shared" si="4"/>
        <v>7.0304302203567676E-2</v>
      </c>
      <c r="R13" s="34">
        <f t="shared" si="5"/>
        <v>0.12158054711246201</v>
      </c>
      <c r="S13" s="34">
        <f t="shared" si="6"/>
        <v>2.197802197802198E-2</v>
      </c>
      <c r="T13" s="34">
        <f t="shared" si="7"/>
        <v>6.4308681672025723E-3</v>
      </c>
      <c r="U13" s="34">
        <f t="shared" si="8"/>
        <v>0</v>
      </c>
      <c r="V13" s="34">
        <f t="shared" si="9"/>
        <v>2.5380710659898475E-3</v>
      </c>
      <c r="W13" s="34">
        <f t="shared" si="10"/>
        <v>0.10822510822510822</v>
      </c>
      <c r="X13" s="34">
        <f t="shared" si="11"/>
        <v>1.953125E-2</v>
      </c>
      <c r="Y13" s="85">
        <f t="shared" si="12"/>
        <v>0.17704280155642024</v>
      </c>
      <c r="Z13" s="49"/>
    </row>
    <row r="14" spans="1:26" x14ac:dyDescent="0.3">
      <c r="A14" s="36" t="s">
        <v>21</v>
      </c>
      <c r="B14" s="7">
        <v>148</v>
      </c>
      <c r="C14" s="7">
        <v>271</v>
      </c>
      <c r="D14" s="7">
        <v>115</v>
      </c>
      <c r="E14" s="7">
        <v>80</v>
      </c>
      <c r="F14" s="7">
        <v>7</v>
      </c>
      <c r="G14" s="7">
        <v>0</v>
      </c>
      <c r="H14" s="7">
        <v>0</v>
      </c>
      <c r="I14" s="7">
        <v>17</v>
      </c>
      <c r="J14" s="47">
        <v>0</v>
      </c>
      <c r="K14" s="47">
        <v>99</v>
      </c>
      <c r="L14" s="84">
        <v>49</v>
      </c>
      <c r="M14" s="48"/>
      <c r="O14" s="34">
        <f t="shared" si="2"/>
        <v>6.5486725663716813E-2</v>
      </c>
      <c r="P14" s="34">
        <f t="shared" si="3"/>
        <v>6.3824776260009417E-2</v>
      </c>
      <c r="Q14" s="34">
        <f t="shared" si="4"/>
        <v>0.12067156348373557</v>
      </c>
      <c r="R14" s="34">
        <f t="shared" si="5"/>
        <v>0.12158054711246201</v>
      </c>
      <c r="S14" s="34">
        <f t="shared" si="6"/>
        <v>1.9230769230769232E-2</v>
      </c>
      <c r="T14" s="34">
        <f t="shared" si="7"/>
        <v>0</v>
      </c>
      <c r="U14" s="34">
        <f t="shared" si="8"/>
        <v>0</v>
      </c>
      <c r="V14" s="34">
        <f t="shared" si="9"/>
        <v>4.3147208121827409E-2</v>
      </c>
      <c r="W14" s="34">
        <f t="shared" si="10"/>
        <v>0</v>
      </c>
      <c r="X14" s="34">
        <f t="shared" si="11"/>
        <v>0.12890625</v>
      </c>
      <c r="Y14" s="85">
        <f t="shared" si="12"/>
        <v>9.5330739299610889E-2</v>
      </c>
      <c r="Z14" s="49"/>
    </row>
    <row r="15" spans="1:26" x14ac:dyDescent="0.3">
      <c r="A15" s="36" t="s">
        <v>22</v>
      </c>
      <c r="B15" s="7">
        <v>416</v>
      </c>
      <c r="C15" s="7">
        <v>169</v>
      </c>
      <c r="D15" s="7">
        <v>98</v>
      </c>
      <c r="E15" s="7">
        <v>61</v>
      </c>
      <c r="F15" s="7">
        <v>26</v>
      </c>
      <c r="G15" s="7">
        <v>27</v>
      </c>
      <c r="H15" s="7">
        <v>0</v>
      </c>
      <c r="I15" s="7">
        <v>6</v>
      </c>
      <c r="J15" s="47">
        <v>1</v>
      </c>
      <c r="K15" s="47">
        <v>66</v>
      </c>
      <c r="L15" s="84">
        <v>1</v>
      </c>
      <c r="M15" s="48"/>
      <c r="O15" s="34">
        <f t="shared" si="2"/>
        <v>0.18407079646017699</v>
      </c>
      <c r="P15" s="34">
        <f t="shared" si="3"/>
        <v>3.9802166745171924E-2</v>
      </c>
      <c r="Q15" s="34">
        <f t="shared" si="4"/>
        <v>0.10283315844700944</v>
      </c>
      <c r="R15" s="34">
        <f t="shared" si="5"/>
        <v>9.2705167173252279E-2</v>
      </c>
      <c r="S15" s="34">
        <f t="shared" si="6"/>
        <v>7.1428571428571425E-2</v>
      </c>
      <c r="T15" s="34">
        <f t="shared" si="7"/>
        <v>8.6816720257234734E-2</v>
      </c>
      <c r="U15" s="34">
        <f t="shared" si="8"/>
        <v>0</v>
      </c>
      <c r="V15" s="34">
        <f t="shared" si="9"/>
        <v>1.5228426395939087E-2</v>
      </c>
      <c r="W15" s="34">
        <f t="shared" si="10"/>
        <v>4.329004329004329E-3</v>
      </c>
      <c r="X15" s="34">
        <f t="shared" si="11"/>
        <v>8.59375E-2</v>
      </c>
      <c r="Y15" s="85">
        <f t="shared" si="12"/>
        <v>1.9455252918287938E-3</v>
      </c>
      <c r="Z15" s="49"/>
    </row>
    <row r="16" spans="1:26" x14ac:dyDescent="0.3">
      <c r="A16" s="36" t="s">
        <v>23</v>
      </c>
      <c r="B16" s="7">
        <v>270</v>
      </c>
      <c r="C16" s="7">
        <v>160</v>
      </c>
      <c r="D16" s="7">
        <v>33</v>
      </c>
      <c r="E16" s="7">
        <v>30</v>
      </c>
      <c r="F16" s="7">
        <v>26</v>
      </c>
      <c r="G16" s="7">
        <v>0</v>
      </c>
      <c r="H16" s="7">
        <v>50</v>
      </c>
      <c r="I16" s="7">
        <v>19</v>
      </c>
      <c r="J16" s="47">
        <v>15</v>
      </c>
      <c r="K16" s="47">
        <v>26</v>
      </c>
      <c r="L16" s="84">
        <v>7</v>
      </c>
      <c r="M16" s="48"/>
      <c r="O16" s="34">
        <f t="shared" si="2"/>
        <v>0.11946902654867257</v>
      </c>
      <c r="P16" s="34">
        <f t="shared" si="3"/>
        <v>3.7682524729156855E-2</v>
      </c>
      <c r="Q16" s="34">
        <f t="shared" si="4"/>
        <v>3.4627492130115428E-2</v>
      </c>
      <c r="R16" s="34">
        <f t="shared" si="5"/>
        <v>4.5592705167173252E-2</v>
      </c>
      <c r="S16" s="34">
        <f t="shared" si="6"/>
        <v>7.1428571428571425E-2</v>
      </c>
      <c r="T16" s="34">
        <f t="shared" si="7"/>
        <v>0</v>
      </c>
      <c r="U16" s="34">
        <f t="shared" si="8"/>
        <v>0.17921146953405018</v>
      </c>
      <c r="V16" s="34">
        <f t="shared" si="9"/>
        <v>4.8223350253807105E-2</v>
      </c>
      <c r="W16" s="34">
        <f t="shared" si="10"/>
        <v>6.4935064935064929E-2</v>
      </c>
      <c r="X16" s="34">
        <f t="shared" si="11"/>
        <v>3.3854166666666664E-2</v>
      </c>
      <c r="Y16" s="85">
        <f t="shared" si="12"/>
        <v>1.3618677042801557E-2</v>
      </c>
      <c r="Z16" s="49"/>
    </row>
    <row r="17" spans="1:26" x14ac:dyDescent="0.3">
      <c r="A17" s="37" t="s">
        <v>24</v>
      </c>
      <c r="B17" s="9">
        <v>1011</v>
      </c>
      <c r="C17" s="9">
        <v>64</v>
      </c>
      <c r="D17" s="9">
        <v>134</v>
      </c>
      <c r="E17" s="9">
        <v>39</v>
      </c>
      <c r="F17" s="9">
        <v>76</v>
      </c>
      <c r="G17" s="9">
        <v>50</v>
      </c>
      <c r="H17" s="9">
        <v>57</v>
      </c>
      <c r="I17" s="9">
        <v>38</v>
      </c>
      <c r="J17" s="47">
        <v>49</v>
      </c>
      <c r="K17" s="47">
        <v>16</v>
      </c>
      <c r="L17" s="84">
        <v>4</v>
      </c>
      <c r="M17" s="48"/>
      <c r="O17" s="34">
        <f t="shared" si="2"/>
        <v>0.44734513274336285</v>
      </c>
      <c r="P17" s="34">
        <f t="shared" si="3"/>
        <v>1.5073009891662742E-2</v>
      </c>
      <c r="Q17" s="34">
        <f t="shared" si="4"/>
        <v>0.14060860440713535</v>
      </c>
      <c r="R17" s="34">
        <f t="shared" si="5"/>
        <v>5.9270516717325229E-2</v>
      </c>
      <c r="S17" s="34">
        <f t="shared" si="6"/>
        <v>0.2087912087912088</v>
      </c>
      <c r="T17" s="34">
        <f t="shared" si="7"/>
        <v>0.16077170418006431</v>
      </c>
      <c r="U17" s="34">
        <f t="shared" si="8"/>
        <v>0.20430107526881722</v>
      </c>
      <c r="V17" s="34">
        <f t="shared" si="9"/>
        <v>9.6446700507614211E-2</v>
      </c>
      <c r="W17" s="34">
        <f t="shared" si="10"/>
        <v>0.21212121212121213</v>
      </c>
      <c r="X17" s="34">
        <f t="shared" si="11"/>
        <v>2.0833333333333332E-2</v>
      </c>
      <c r="Y17" s="85">
        <f t="shared" si="12"/>
        <v>7.7821011673151752E-3</v>
      </c>
      <c r="Z17" s="49"/>
    </row>
    <row r="19" spans="1:26" x14ac:dyDescent="0.3">
      <c r="A19" s="17" t="s">
        <v>55</v>
      </c>
    </row>
    <row r="20" spans="1:26" x14ac:dyDescent="0.3">
      <c r="A20" s="39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14</v>
      </c>
      <c r="J20" s="47">
        <v>0</v>
      </c>
      <c r="K20" s="47">
        <v>0</v>
      </c>
      <c r="L20" s="47">
        <v>0</v>
      </c>
      <c r="M20" s="48"/>
      <c r="O20" s="34">
        <f t="shared" ref="O20" si="13">B20/B$3</f>
        <v>0</v>
      </c>
      <c r="P20" s="34">
        <f t="shared" ref="P20" si="14">C20/C$3</f>
        <v>0</v>
      </c>
      <c r="Q20" s="34">
        <f t="shared" ref="Q20" si="15">D20/D$3</f>
        <v>0</v>
      </c>
      <c r="R20" s="34">
        <f t="shared" ref="R20" si="16">E20/E$3</f>
        <v>0</v>
      </c>
      <c r="S20" s="34">
        <f t="shared" ref="S20" si="17">F20/F$3</f>
        <v>0</v>
      </c>
      <c r="T20" s="34">
        <f t="shared" ref="T20" si="18">G20/G$3</f>
        <v>0</v>
      </c>
      <c r="U20" s="34">
        <f t="shared" ref="U20" si="19">H20/H$3</f>
        <v>0</v>
      </c>
      <c r="V20" s="34">
        <f t="shared" ref="V20:Z35" si="20">I20/I$3</f>
        <v>3.553299492385787E-2</v>
      </c>
      <c r="W20" s="34">
        <f t="shared" si="20"/>
        <v>0</v>
      </c>
      <c r="X20" s="34">
        <f t="shared" si="20"/>
        <v>0</v>
      </c>
      <c r="Y20" s="34">
        <f t="shared" si="20"/>
        <v>0</v>
      </c>
      <c r="Z20" s="49"/>
    </row>
    <row r="21" spans="1:26" x14ac:dyDescent="0.3">
      <c r="A21" s="36" t="s">
        <v>63</v>
      </c>
      <c r="B21" s="7">
        <v>100</v>
      </c>
      <c r="C21" s="7">
        <v>35</v>
      </c>
      <c r="D21" s="7">
        <v>87</v>
      </c>
      <c r="E21" s="7">
        <v>73</v>
      </c>
      <c r="F21" s="7">
        <v>12</v>
      </c>
      <c r="G21" s="7">
        <v>35</v>
      </c>
      <c r="H21" s="7">
        <v>110</v>
      </c>
      <c r="I21" s="7">
        <v>86</v>
      </c>
      <c r="J21" s="47">
        <v>76</v>
      </c>
      <c r="K21" s="47">
        <v>180</v>
      </c>
      <c r="L21" s="47">
        <v>238</v>
      </c>
      <c r="M21" s="48">
        <v>20</v>
      </c>
      <c r="O21" s="34">
        <f t="shared" ref="O21" si="21">B21/B$3</f>
        <v>4.4247787610619468E-2</v>
      </c>
      <c r="P21" s="34">
        <f t="shared" ref="P21" si="22">C21/C$3</f>
        <v>8.2430522845030624E-3</v>
      </c>
      <c r="Q21" s="34">
        <f t="shared" ref="Q21" si="23">D21/D$3</f>
        <v>9.1290661070304299E-2</v>
      </c>
      <c r="R21" s="34">
        <f t="shared" ref="R21" si="24">E21/E$3</f>
        <v>0.11094224924012158</v>
      </c>
      <c r="S21" s="34">
        <f t="shared" ref="S21" si="25">F21/F$3</f>
        <v>3.2967032967032968E-2</v>
      </c>
      <c r="T21" s="34">
        <f t="shared" ref="T21" si="26">G21/G$3</f>
        <v>0.11254019292604502</v>
      </c>
      <c r="U21" s="34">
        <f t="shared" ref="U21" si="27">H21/H$3</f>
        <v>0.3942652329749104</v>
      </c>
      <c r="V21" s="34">
        <f t="shared" ref="V21:Y21" si="28">I21/I$3</f>
        <v>0.21827411167512689</v>
      </c>
      <c r="W21" s="34">
        <f t="shared" si="28"/>
        <v>0.32900432900432902</v>
      </c>
      <c r="X21" s="34">
        <f t="shared" si="28"/>
        <v>0.234375</v>
      </c>
      <c r="Y21" s="34">
        <f t="shared" si="28"/>
        <v>0.46303501945525294</v>
      </c>
      <c r="Z21" s="49">
        <f t="shared" si="20"/>
        <v>3.669724770642202E-2</v>
      </c>
    </row>
    <row r="22" spans="1:26" x14ac:dyDescent="0.3">
      <c r="A22" s="36" t="s">
        <v>10</v>
      </c>
      <c r="B22" s="7">
        <v>124</v>
      </c>
      <c r="C22" s="7">
        <v>404</v>
      </c>
      <c r="D22" s="7">
        <v>76</v>
      </c>
      <c r="E22" s="7">
        <v>0</v>
      </c>
      <c r="F22" s="7">
        <v>30</v>
      </c>
      <c r="G22" s="7">
        <v>0</v>
      </c>
      <c r="H22" s="7">
        <v>0</v>
      </c>
      <c r="I22" s="7">
        <v>24</v>
      </c>
      <c r="J22" s="47">
        <v>0</v>
      </c>
      <c r="K22" s="47">
        <v>230</v>
      </c>
      <c r="L22" s="47">
        <v>144</v>
      </c>
      <c r="M22" s="48">
        <v>122</v>
      </c>
      <c r="O22" s="34">
        <f t="shared" ref="O22:O35" si="29">B22/B$3</f>
        <v>5.4867256637168141E-2</v>
      </c>
      <c r="P22" s="34">
        <f t="shared" ref="P22:P35" si="30">C22/C$3</f>
        <v>9.514837494112105E-2</v>
      </c>
      <c r="Q22" s="34">
        <f t="shared" ref="Q22:Q35" si="31">D22/D$3</f>
        <v>7.9748163693599161E-2</v>
      </c>
      <c r="R22" s="34">
        <f t="shared" ref="R22:R35" si="32">E22/E$3</f>
        <v>0</v>
      </c>
      <c r="S22" s="34">
        <f t="shared" ref="S22:S35" si="33">F22/F$3</f>
        <v>8.2417582417582416E-2</v>
      </c>
      <c r="T22" s="34">
        <f t="shared" ref="T22:T35" si="34">G22/G$3</f>
        <v>0</v>
      </c>
      <c r="U22" s="34">
        <f t="shared" ref="U22:U35" si="35">H22/H$3</f>
        <v>0</v>
      </c>
      <c r="V22" s="34">
        <f t="shared" ref="V22:Y35" si="36">I22/I$3</f>
        <v>6.0913705583756347E-2</v>
      </c>
      <c r="W22" s="34">
        <f t="shared" si="36"/>
        <v>0</v>
      </c>
      <c r="X22" s="34">
        <f t="shared" si="36"/>
        <v>0.29947916666666669</v>
      </c>
      <c r="Y22" s="34">
        <f t="shared" si="36"/>
        <v>0.28015564202334631</v>
      </c>
      <c r="Z22" s="49">
        <f t="shared" si="20"/>
        <v>0.22385321100917432</v>
      </c>
    </row>
    <row r="23" spans="1:26" x14ac:dyDescent="0.3">
      <c r="A23" s="36" t="s">
        <v>32</v>
      </c>
      <c r="B23" s="7">
        <v>0</v>
      </c>
      <c r="C23" s="7">
        <v>0</v>
      </c>
      <c r="D23" s="7">
        <v>0</v>
      </c>
      <c r="E23" s="7">
        <v>65</v>
      </c>
      <c r="F23" s="7">
        <v>0</v>
      </c>
      <c r="G23" s="7">
        <v>0</v>
      </c>
      <c r="H23" s="7">
        <v>0</v>
      </c>
      <c r="I23" s="7">
        <v>0</v>
      </c>
      <c r="J23" s="47">
        <v>0</v>
      </c>
      <c r="K23" s="47">
        <v>0</v>
      </c>
      <c r="L23" s="47">
        <v>0</v>
      </c>
      <c r="M23" s="87"/>
      <c r="O23" s="34">
        <f t="shared" si="29"/>
        <v>0</v>
      </c>
      <c r="P23" s="34">
        <f t="shared" si="30"/>
        <v>0</v>
      </c>
      <c r="Q23" s="34">
        <f t="shared" si="31"/>
        <v>0</v>
      </c>
      <c r="R23" s="34">
        <f t="shared" si="32"/>
        <v>9.878419452887538E-2</v>
      </c>
      <c r="S23" s="34">
        <f t="shared" si="33"/>
        <v>0</v>
      </c>
      <c r="T23" s="34">
        <f t="shared" si="34"/>
        <v>0</v>
      </c>
      <c r="U23" s="34">
        <f t="shared" si="35"/>
        <v>0</v>
      </c>
      <c r="V23" s="34">
        <f t="shared" si="36"/>
        <v>0</v>
      </c>
      <c r="W23" s="34">
        <f t="shared" si="36"/>
        <v>0</v>
      </c>
      <c r="X23" s="34">
        <f t="shared" si="36"/>
        <v>0</v>
      </c>
      <c r="Y23" s="34">
        <f t="shared" si="36"/>
        <v>0</v>
      </c>
      <c r="Z23" s="49"/>
    </row>
    <row r="24" spans="1:26" x14ac:dyDescent="0.3">
      <c r="A24" s="36" t="s">
        <v>11</v>
      </c>
      <c r="B24" s="7">
        <v>1098</v>
      </c>
      <c r="C24" s="7">
        <v>1622</v>
      </c>
      <c r="D24" s="7">
        <v>511</v>
      </c>
      <c r="E24" s="7">
        <v>188</v>
      </c>
      <c r="F24" s="7">
        <v>88</v>
      </c>
      <c r="G24" s="7">
        <v>61</v>
      </c>
      <c r="H24" s="7">
        <v>43</v>
      </c>
      <c r="I24" s="7">
        <v>54</v>
      </c>
      <c r="J24" s="47">
        <v>12</v>
      </c>
      <c r="K24" s="47">
        <v>65</v>
      </c>
      <c r="L24" s="47">
        <v>5</v>
      </c>
      <c r="M24" s="87"/>
      <c r="O24" s="34">
        <f t="shared" si="29"/>
        <v>0.48584070796460177</v>
      </c>
      <c r="P24" s="34">
        <f t="shared" si="30"/>
        <v>0.38200659444182761</v>
      </c>
      <c r="Q24" s="34">
        <f t="shared" si="31"/>
        <v>0.53620146904512067</v>
      </c>
      <c r="R24" s="34">
        <f t="shared" si="32"/>
        <v>0.2857142857142857</v>
      </c>
      <c r="S24" s="34">
        <f t="shared" si="33"/>
        <v>0.24175824175824176</v>
      </c>
      <c r="T24" s="34">
        <f t="shared" si="34"/>
        <v>0.19614147909967847</v>
      </c>
      <c r="U24" s="34">
        <f t="shared" si="35"/>
        <v>0.15412186379928317</v>
      </c>
      <c r="V24" s="34">
        <f t="shared" si="36"/>
        <v>0.13705583756345177</v>
      </c>
      <c r="W24" s="34">
        <f t="shared" si="36"/>
        <v>5.1948051948051951E-2</v>
      </c>
      <c r="X24" s="34">
        <f t="shared" si="36"/>
        <v>8.4635416666666671E-2</v>
      </c>
      <c r="Y24" s="34">
        <f t="shared" si="36"/>
        <v>9.727626459143969E-3</v>
      </c>
      <c r="Z24" s="49"/>
    </row>
    <row r="25" spans="1:26" x14ac:dyDescent="0.3">
      <c r="A25" s="36" t="s">
        <v>34</v>
      </c>
      <c r="B25" s="7">
        <v>303</v>
      </c>
      <c r="C25" s="7">
        <v>548</v>
      </c>
      <c r="D25" s="7">
        <v>56</v>
      </c>
      <c r="E25" s="7">
        <v>74</v>
      </c>
      <c r="F25" s="7">
        <v>4</v>
      </c>
      <c r="G25" s="7">
        <v>55</v>
      </c>
      <c r="H25" s="7">
        <v>1</v>
      </c>
      <c r="I25" s="7">
        <v>35</v>
      </c>
      <c r="J25" s="47">
        <v>13</v>
      </c>
      <c r="K25" s="47">
        <v>109</v>
      </c>
      <c r="L25" s="47">
        <v>25</v>
      </c>
      <c r="M25" s="87"/>
      <c r="O25" s="34">
        <f t="shared" si="29"/>
        <v>0.134070796460177</v>
      </c>
      <c r="P25" s="34">
        <f t="shared" si="30"/>
        <v>0.12906264719736221</v>
      </c>
      <c r="Q25" s="34">
        <f t="shared" si="31"/>
        <v>5.8761804826862538E-2</v>
      </c>
      <c r="R25" s="34">
        <f t="shared" si="32"/>
        <v>0.11246200607902736</v>
      </c>
      <c r="S25" s="34">
        <f t="shared" si="33"/>
        <v>1.098901098901099E-2</v>
      </c>
      <c r="T25" s="34">
        <f t="shared" si="34"/>
        <v>0.17684887459807075</v>
      </c>
      <c r="U25" s="34">
        <f t="shared" si="35"/>
        <v>3.5842293906810036E-3</v>
      </c>
      <c r="V25" s="34">
        <f t="shared" si="36"/>
        <v>8.8832487309644673E-2</v>
      </c>
      <c r="W25" s="34">
        <f t="shared" si="36"/>
        <v>5.627705627705628E-2</v>
      </c>
      <c r="X25" s="34">
        <f t="shared" si="36"/>
        <v>0.14192708333333334</v>
      </c>
      <c r="Y25" s="34">
        <f t="shared" si="36"/>
        <v>4.8638132295719845E-2</v>
      </c>
      <c r="Z25" s="49"/>
    </row>
    <row r="26" spans="1:26" x14ac:dyDescent="0.3">
      <c r="A26" s="36" t="s">
        <v>12</v>
      </c>
      <c r="B26" s="7">
        <v>433</v>
      </c>
      <c r="C26" s="7">
        <v>214</v>
      </c>
      <c r="D26" s="7">
        <v>80</v>
      </c>
      <c r="E26" s="7">
        <v>0</v>
      </c>
      <c r="F26" s="7">
        <v>56</v>
      </c>
      <c r="G26" s="7">
        <v>51</v>
      </c>
      <c r="H26" s="7">
        <v>0</v>
      </c>
      <c r="I26" s="7">
        <v>0</v>
      </c>
      <c r="J26" s="47">
        <v>0</v>
      </c>
      <c r="K26" s="47">
        <v>0</v>
      </c>
      <c r="L26" s="47">
        <v>32</v>
      </c>
      <c r="M26" s="48">
        <v>389</v>
      </c>
      <c r="O26" s="34">
        <f t="shared" si="29"/>
        <v>0.19159292035398229</v>
      </c>
      <c r="P26" s="34">
        <f t="shared" si="30"/>
        <v>5.0400376825247291E-2</v>
      </c>
      <c r="Q26" s="34">
        <f t="shared" si="31"/>
        <v>8.394543546694648E-2</v>
      </c>
      <c r="R26" s="34">
        <f t="shared" si="32"/>
        <v>0</v>
      </c>
      <c r="S26" s="34">
        <f t="shared" si="33"/>
        <v>0.15384615384615385</v>
      </c>
      <c r="T26" s="34">
        <f t="shared" si="34"/>
        <v>0.16398713826366559</v>
      </c>
      <c r="U26" s="34">
        <f t="shared" si="35"/>
        <v>0</v>
      </c>
      <c r="V26" s="34">
        <f t="shared" si="36"/>
        <v>0</v>
      </c>
      <c r="W26" s="34">
        <f t="shared" si="36"/>
        <v>0</v>
      </c>
      <c r="X26" s="34">
        <f t="shared" si="36"/>
        <v>0</v>
      </c>
      <c r="Y26" s="34">
        <f t="shared" si="36"/>
        <v>6.2256809338521402E-2</v>
      </c>
      <c r="Z26" s="49">
        <f t="shared" si="20"/>
        <v>0.71376146788990824</v>
      </c>
    </row>
    <row r="27" spans="1:26" x14ac:dyDescent="0.3">
      <c r="A27" s="36" t="s">
        <v>39</v>
      </c>
      <c r="B27" s="7">
        <v>48</v>
      </c>
      <c r="C27" s="7">
        <v>11</v>
      </c>
      <c r="D27" s="7">
        <v>25</v>
      </c>
      <c r="E27" s="7">
        <v>0</v>
      </c>
      <c r="F27" s="7">
        <v>0</v>
      </c>
      <c r="G27" s="7">
        <v>51</v>
      </c>
      <c r="H27" s="7">
        <v>0</v>
      </c>
      <c r="I27" s="7">
        <v>0</v>
      </c>
      <c r="J27" s="47">
        <v>0</v>
      </c>
      <c r="K27" s="47">
        <v>55</v>
      </c>
      <c r="L27" s="47">
        <v>0</v>
      </c>
      <c r="M27" s="87"/>
      <c r="O27" s="34">
        <f t="shared" si="29"/>
        <v>2.1238938053097345E-2</v>
      </c>
      <c r="P27" s="34">
        <f t="shared" si="30"/>
        <v>2.5906735751295338E-3</v>
      </c>
      <c r="Q27" s="34">
        <f t="shared" si="31"/>
        <v>2.6232948583420776E-2</v>
      </c>
      <c r="R27" s="34">
        <f t="shared" si="32"/>
        <v>0</v>
      </c>
      <c r="S27" s="34">
        <f t="shared" si="33"/>
        <v>0</v>
      </c>
      <c r="T27" s="34">
        <f t="shared" si="34"/>
        <v>0.16398713826366559</v>
      </c>
      <c r="U27" s="34">
        <f t="shared" si="35"/>
        <v>0</v>
      </c>
      <c r="V27" s="34">
        <f t="shared" si="36"/>
        <v>0</v>
      </c>
      <c r="W27" s="34">
        <f t="shared" si="36"/>
        <v>0</v>
      </c>
      <c r="X27" s="34">
        <f t="shared" si="36"/>
        <v>7.1614583333333329E-2</v>
      </c>
      <c r="Y27" s="34">
        <f t="shared" si="36"/>
        <v>0</v>
      </c>
      <c r="Z27" s="49"/>
    </row>
    <row r="28" spans="1:26" x14ac:dyDescent="0.3">
      <c r="A28" s="36" t="s">
        <v>35</v>
      </c>
      <c r="B28" s="7">
        <v>14</v>
      </c>
      <c r="C28" s="7">
        <v>248</v>
      </c>
      <c r="D28" s="7">
        <v>65</v>
      </c>
      <c r="E28" s="7">
        <v>101</v>
      </c>
      <c r="F28" s="7">
        <v>31</v>
      </c>
      <c r="G28" s="7">
        <v>0</v>
      </c>
      <c r="H28" s="7">
        <v>62</v>
      </c>
      <c r="I28" s="7">
        <v>0</v>
      </c>
      <c r="J28" s="47">
        <v>73</v>
      </c>
      <c r="K28" s="47">
        <v>1</v>
      </c>
      <c r="L28" s="47">
        <v>48</v>
      </c>
      <c r="M28" s="87"/>
      <c r="O28" s="34">
        <f t="shared" si="29"/>
        <v>6.1946902654867256E-3</v>
      </c>
      <c r="P28" s="34">
        <f t="shared" si="30"/>
        <v>5.8407913330193122E-2</v>
      </c>
      <c r="Q28" s="34">
        <f t="shared" si="31"/>
        <v>6.8205666316894023E-2</v>
      </c>
      <c r="R28" s="34">
        <f t="shared" si="32"/>
        <v>0.15349544072948329</v>
      </c>
      <c r="S28" s="34">
        <f t="shared" si="33"/>
        <v>8.5164835164835168E-2</v>
      </c>
      <c r="T28" s="34">
        <f t="shared" si="34"/>
        <v>0</v>
      </c>
      <c r="U28" s="34">
        <f t="shared" si="35"/>
        <v>0.22222222222222221</v>
      </c>
      <c r="V28" s="34">
        <f t="shared" si="36"/>
        <v>0</v>
      </c>
      <c r="W28" s="34">
        <f t="shared" si="36"/>
        <v>0.31601731601731603</v>
      </c>
      <c r="X28" s="34">
        <f t="shared" si="36"/>
        <v>1.3020833333333333E-3</v>
      </c>
      <c r="Y28" s="34">
        <f t="shared" si="36"/>
        <v>9.3385214007782102E-2</v>
      </c>
      <c r="Z28" s="49"/>
    </row>
    <row r="29" spans="1:26" x14ac:dyDescent="0.3">
      <c r="A29" s="36" t="s">
        <v>36</v>
      </c>
      <c r="B29" s="7">
        <v>100</v>
      </c>
      <c r="C29" s="7">
        <v>899</v>
      </c>
      <c r="D29" s="7">
        <v>53</v>
      </c>
      <c r="E29" s="7">
        <v>1</v>
      </c>
      <c r="F29" s="7">
        <v>100</v>
      </c>
      <c r="G29" s="7">
        <v>0</v>
      </c>
      <c r="H29" s="7">
        <v>51</v>
      </c>
      <c r="I29" s="7">
        <v>61</v>
      </c>
      <c r="J29" s="47">
        <v>10</v>
      </c>
      <c r="K29" s="47">
        <v>46</v>
      </c>
      <c r="L29" s="47">
        <v>0</v>
      </c>
      <c r="M29" s="48">
        <v>14</v>
      </c>
      <c r="O29" s="34">
        <f t="shared" si="29"/>
        <v>4.4247787610619468E-2</v>
      </c>
      <c r="P29" s="34">
        <f t="shared" si="30"/>
        <v>0.21172868582195006</v>
      </c>
      <c r="Q29" s="34">
        <f t="shared" si="31"/>
        <v>5.5613850996852045E-2</v>
      </c>
      <c r="R29" s="34">
        <f t="shared" si="32"/>
        <v>1.5197568389057751E-3</v>
      </c>
      <c r="S29" s="34">
        <f t="shared" si="33"/>
        <v>0.27472527472527475</v>
      </c>
      <c r="T29" s="34">
        <f t="shared" si="34"/>
        <v>0</v>
      </c>
      <c r="U29" s="34">
        <f t="shared" si="35"/>
        <v>0.18279569892473119</v>
      </c>
      <c r="V29" s="34">
        <f t="shared" si="36"/>
        <v>0.1548223350253807</v>
      </c>
      <c r="W29" s="34">
        <f t="shared" si="36"/>
        <v>4.3290043290043288E-2</v>
      </c>
      <c r="X29" s="34">
        <f t="shared" si="36"/>
        <v>5.9895833333333336E-2</v>
      </c>
      <c r="Y29" s="34">
        <f t="shared" si="36"/>
        <v>0</v>
      </c>
      <c r="Z29" s="49">
        <f t="shared" si="20"/>
        <v>2.5688073394495414E-2</v>
      </c>
    </row>
    <row r="30" spans="1:26" x14ac:dyDescent="0.3">
      <c r="A30" s="36" t="s">
        <v>72</v>
      </c>
      <c r="B30" s="9">
        <v>28</v>
      </c>
      <c r="C30" s="9">
        <v>112</v>
      </c>
      <c r="D30" s="9">
        <v>0</v>
      </c>
      <c r="E30" s="9">
        <v>0</v>
      </c>
      <c r="F30" s="9">
        <v>35</v>
      </c>
      <c r="G30" s="9">
        <v>58</v>
      </c>
      <c r="H30" s="9">
        <v>0</v>
      </c>
      <c r="I30" s="9">
        <v>0</v>
      </c>
      <c r="J30" s="47">
        <v>0</v>
      </c>
      <c r="K30" s="47">
        <v>0</v>
      </c>
      <c r="L30" s="47">
        <v>22</v>
      </c>
      <c r="M30" s="87"/>
      <c r="O30" s="34">
        <f t="shared" si="29"/>
        <v>1.2389380530973451E-2</v>
      </c>
      <c r="P30" s="34">
        <f t="shared" si="30"/>
        <v>2.6377767310409798E-2</v>
      </c>
      <c r="Q30" s="34">
        <f t="shared" si="31"/>
        <v>0</v>
      </c>
      <c r="R30" s="34">
        <f t="shared" si="32"/>
        <v>0</v>
      </c>
      <c r="S30" s="34">
        <f t="shared" si="33"/>
        <v>9.6153846153846159E-2</v>
      </c>
      <c r="T30" s="34">
        <f t="shared" si="34"/>
        <v>0.18649517684887459</v>
      </c>
      <c r="U30" s="34">
        <f t="shared" si="35"/>
        <v>0</v>
      </c>
      <c r="V30" s="34">
        <f t="shared" si="36"/>
        <v>0</v>
      </c>
      <c r="W30" s="34">
        <f t="shared" si="36"/>
        <v>0</v>
      </c>
      <c r="X30" s="34">
        <f t="shared" si="36"/>
        <v>0</v>
      </c>
      <c r="Y30" s="34">
        <f t="shared" si="36"/>
        <v>4.2801556420233464E-2</v>
      </c>
      <c r="Z30" s="49"/>
    </row>
    <row r="31" spans="1:26" s="6" customFormat="1" x14ac:dyDescent="0.3">
      <c r="A31" s="37" t="s">
        <v>13</v>
      </c>
      <c r="B31" s="9">
        <v>12</v>
      </c>
      <c r="C31" s="9">
        <v>153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6">
        <v>0</v>
      </c>
      <c r="K31" s="26">
        <v>41</v>
      </c>
      <c r="L31" s="26">
        <v>0</v>
      </c>
      <c r="M31" s="88"/>
      <c r="O31" s="34">
        <f t="shared" si="29"/>
        <v>5.3097345132743362E-3</v>
      </c>
      <c r="P31" s="34">
        <f t="shared" si="30"/>
        <v>3.6033914272256239E-2</v>
      </c>
      <c r="Q31" s="34">
        <f t="shared" si="31"/>
        <v>0</v>
      </c>
      <c r="R31" s="34">
        <f t="shared" si="32"/>
        <v>0</v>
      </c>
      <c r="S31" s="34">
        <f t="shared" si="33"/>
        <v>0</v>
      </c>
      <c r="T31" s="34">
        <f t="shared" si="34"/>
        <v>0</v>
      </c>
      <c r="U31" s="34">
        <f t="shared" si="35"/>
        <v>0</v>
      </c>
      <c r="V31" s="34">
        <f t="shared" si="36"/>
        <v>0</v>
      </c>
      <c r="W31" s="34">
        <f t="shared" si="36"/>
        <v>0</v>
      </c>
      <c r="X31" s="34">
        <f t="shared" si="36"/>
        <v>5.3385416666666664E-2</v>
      </c>
      <c r="Y31" s="34">
        <f t="shared" si="36"/>
        <v>0</v>
      </c>
      <c r="Z31" s="49"/>
    </row>
    <row r="32" spans="1:26" s="6" customFormat="1" x14ac:dyDescent="0.3">
      <c r="A32" s="37" t="s">
        <v>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12</v>
      </c>
      <c r="I32" s="9">
        <v>31</v>
      </c>
      <c r="J32" s="21">
        <v>47</v>
      </c>
      <c r="K32" s="21">
        <v>0</v>
      </c>
      <c r="L32" s="21">
        <v>0</v>
      </c>
      <c r="M32" s="88"/>
      <c r="O32" s="34">
        <f t="shared" si="29"/>
        <v>0</v>
      </c>
      <c r="P32" s="34">
        <f t="shared" si="30"/>
        <v>0</v>
      </c>
      <c r="Q32" s="34">
        <f t="shared" si="31"/>
        <v>0</v>
      </c>
      <c r="R32" s="34">
        <f t="shared" si="32"/>
        <v>0</v>
      </c>
      <c r="S32" s="34">
        <f t="shared" si="33"/>
        <v>0</v>
      </c>
      <c r="T32" s="34">
        <f t="shared" si="34"/>
        <v>0</v>
      </c>
      <c r="U32" s="34">
        <f t="shared" si="35"/>
        <v>4.3010752688172046E-2</v>
      </c>
      <c r="V32" s="34">
        <f t="shared" si="36"/>
        <v>7.8680203045685279E-2</v>
      </c>
      <c r="W32" s="34">
        <f t="shared" si="36"/>
        <v>0.20346320346320346</v>
      </c>
      <c r="X32" s="34">
        <f t="shared" si="36"/>
        <v>0</v>
      </c>
      <c r="Y32" s="34">
        <f t="shared" si="36"/>
        <v>0</v>
      </c>
      <c r="Z32" s="49"/>
    </row>
    <row r="33" spans="1:26" x14ac:dyDescent="0.3">
      <c r="A33" s="36" t="s">
        <v>37</v>
      </c>
      <c r="B33" s="9">
        <v>0</v>
      </c>
      <c r="C33" s="9">
        <v>0</v>
      </c>
      <c r="D33" s="9">
        <v>0</v>
      </c>
      <c r="E33" s="9">
        <v>81</v>
      </c>
      <c r="F33" s="9">
        <v>8</v>
      </c>
      <c r="G33" s="9">
        <v>0</v>
      </c>
      <c r="H33" s="9">
        <v>0</v>
      </c>
      <c r="I33" s="9">
        <v>0</v>
      </c>
      <c r="J33" s="21">
        <v>0</v>
      </c>
      <c r="K33" s="21">
        <v>0</v>
      </c>
      <c r="L33" s="21">
        <v>0</v>
      </c>
      <c r="M33" s="87"/>
      <c r="O33" s="34">
        <f t="shared" si="29"/>
        <v>0</v>
      </c>
      <c r="P33" s="34">
        <f t="shared" si="30"/>
        <v>0</v>
      </c>
      <c r="Q33" s="34">
        <f t="shared" si="31"/>
        <v>0</v>
      </c>
      <c r="R33" s="34">
        <f t="shared" si="32"/>
        <v>0.12310030395136778</v>
      </c>
      <c r="S33" s="34">
        <f t="shared" si="33"/>
        <v>2.197802197802198E-2</v>
      </c>
      <c r="T33" s="34">
        <f t="shared" si="34"/>
        <v>0</v>
      </c>
      <c r="U33" s="34">
        <f t="shared" si="35"/>
        <v>0</v>
      </c>
      <c r="V33" s="34">
        <f t="shared" si="36"/>
        <v>0</v>
      </c>
      <c r="W33" s="34">
        <f t="shared" si="36"/>
        <v>0</v>
      </c>
      <c r="X33" s="34">
        <f t="shared" si="36"/>
        <v>0</v>
      </c>
      <c r="Y33" s="34">
        <f t="shared" si="36"/>
        <v>0</v>
      </c>
      <c r="Z33" s="49"/>
    </row>
    <row r="34" spans="1:26" s="6" customFormat="1" x14ac:dyDescent="0.3">
      <c r="A34" s="37" t="s">
        <v>38</v>
      </c>
      <c r="B34" s="9">
        <v>0</v>
      </c>
      <c r="C34" s="9">
        <v>0</v>
      </c>
      <c r="D34" s="9">
        <v>0</v>
      </c>
      <c r="E34" s="9">
        <v>64</v>
      </c>
      <c r="F34" s="9">
        <v>0</v>
      </c>
      <c r="G34" s="9">
        <v>0</v>
      </c>
      <c r="H34" s="9">
        <v>0</v>
      </c>
      <c r="I34" s="9">
        <v>61</v>
      </c>
      <c r="J34" s="21">
        <v>0</v>
      </c>
      <c r="K34" s="21">
        <v>41</v>
      </c>
      <c r="L34" s="21">
        <v>0</v>
      </c>
      <c r="M34" s="88"/>
      <c r="O34" s="34">
        <f t="shared" si="29"/>
        <v>0</v>
      </c>
      <c r="P34" s="34">
        <f t="shared" si="30"/>
        <v>0</v>
      </c>
      <c r="Q34" s="34">
        <f t="shared" si="31"/>
        <v>0</v>
      </c>
      <c r="R34" s="34">
        <f t="shared" si="32"/>
        <v>9.7264437689969604E-2</v>
      </c>
      <c r="S34" s="34">
        <f t="shared" si="33"/>
        <v>0</v>
      </c>
      <c r="T34" s="34">
        <f t="shared" si="34"/>
        <v>0</v>
      </c>
      <c r="U34" s="34">
        <f t="shared" si="35"/>
        <v>0</v>
      </c>
      <c r="V34" s="34">
        <f t="shared" si="36"/>
        <v>0.1548223350253807</v>
      </c>
      <c r="W34" s="34">
        <f t="shared" si="36"/>
        <v>0</v>
      </c>
      <c r="X34" s="34">
        <f t="shared" si="36"/>
        <v>5.3385416666666664E-2</v>
      </c>
      <c r="Y34" s="34">
        <f t="shared" si="36"/>
        <v>0</v>
      </c>
      <c r="Z34" s="49"/>
    </row>
    <row r="35" spans="1:26" x14ac:dyDescent="0.3">
      <c r="A35" s="37" t="s">
        <v>73</v>
      </c>
      <c r="B35" s="9">
        <v>0</v>
      </c>
      <c r="C35" s="9">
        <v>0</v>
      </c>
      <c r="D35" s="9">
        <v>0</v>
      </c>
      <c r="E35" s="9">
        <v>11</v>
      </c>
      <c r="F35" s="9">
        <v>0</v>
      </c>
      <c r="G35" s="9">
        <v>0</v>
      </c>
      <c r="H35" s="9">
        <v>0</v>
      </c>
      <c r="I35" s="9">
        <v>28</v>
      </c>
      <c r="J35" s="21">
        <v>0</v>
      </c>
      <c r="K35" s="21">
        <v>0</v>
      </c>
      <c r="L35" s="21">
        <v>0</v>
      </c>
      <c r="M35" s="87"/>
      <c r="O35" s="34">
        <f t="shared" si="29"/>
        <v>0</v>
      </c>
      <c r="P35" s="34">
        <f t="shared" si="30"/>
        <v>0</v>
      </c>
      <c r="Q35" s="34">
        <f t="shared" si="31"/>
        <v>0</v>
      </c>
      <c r="R35" s="34">
        <f t="shared" si="32"/>
        <v>1.6717325227963525E-2</v>
      </c>
      <c r="S35" s="34">
        <f t="shared" si="33"/>
        <v>0</v>
      </c>
      <c r="T35" s="34">
        <f t="shared" si="34"/>
        <v>0</v>
      </c>
      <c r="U35" s="34">
        <f t="shared" si="35"/>
        <v>0</v>
      </c>
      <c r="V35" s="34">
        <f t="shared" si="36"/>
        <v>7.1065989847715741E-2</v>
      </c>
      <c r="W35" s="34">
        <f t="shared" si="36"/>
        <v>0</v>
      </c>
      <c r="X35" s="34">
        <f t="shared" si="36"/>
        <v>0</v>
      </c>
      <c r="Y35" s="34">
        <f t="shared" si="36"/>
        <v>0</v>
      </c>
      <c r="Z35" s="49"/>
    </row>
    <row r="37" spans="1:26" x14ac:dyDescent="0.3">
      <c r="A37" s="17" t="s">
        <v>57</v>
      </c>
    </row>
    <row r="38" spans="1:26" x14ac:dyDescent="0.3">
      <c r="A38" s="37" t="s">
        <v>40</v>
      </c>
      <c r="B38" s="7">
        <v>1695</v>
      </c>
      <c r="C38" s="7">
        <v>3724</v>
      </c>
      <c r="D38" s="7">
        <v>630</v>
      </c>
      <c r="E38" s="7">
        <v>448</v>
      </c>
      <c r="F38" s="7">
        <v>271</v>
      </c>
      <c r="G38" s="7">
        <v>276</v>
      </c>
      <c r="H38" s="7">
        <v>169</v>
      </c>
      <c r="I38" s="7">
        <v>259</v>
      </c>
      <c r="J38" s="21">
        <v>155</v>
      </c>
      <c r="K38" s="21">
        <v>502</v>
      </c>
      <c r="L38" s="21">
        <v>246</v>
      </c>
      <c r="M38" s="89">
        <v>274</v>
      </c>
      <c r="O38" s="34">
        <f t="shared" ref="O38:O45" si="37">B38/B$3</f>
        <v>0.75</v>
      </c>
      <c r="P38" s="34">
        <f t="shared" ref="P38:P45" si="38">C38/C$3</f>
        <v>0.87706076307112579</v>
      </c>
      <c r="Q38" s="34">
        <f t="shared" ref="Q38:Q45" si="39">D38/D$3</f>
        <v>0.66107030430220359</v>
      </c>
      <c r="R38" s="34">
        <f t="shared" ref="R38:R45" si="40">E38/E$3</f>
        <v>0.68085106382978722</v>
      </c>
      <c r="S38" s="34">
        <f t="shared" ref="S38:S45" si="41">F38/F$3</f>
        <v>0.74450549450549453</v>
      </c>
      <c r="T38" s="34">
        <f t="shared" ref="T38:T45" si="42">G38/G$3</f>
        <v>0.887459807073955</v>
      </c>
      <c r="U38" s="34">
        <f t="shared" ref="U38:U45" si="43">H38/H$3</f>
        <v>0.60573476702508966</v>
      </c>
      <c r="V38" s="34">
        <f t="shared" ref="V38:Z45" si="44">I38/I$3</f>
        <v>0.65736040609137059</v>
      </c>
      <c r="W38" s="34">
        <f t="shared" si="44"/>
        <v>0.67099567099567103</v>
      </c>
      <c r="X38" s="34">
        <f t="shared" si="44"/>
        <v>0.65364583333333337</v>
      </c>
      <c r="Y38" s="34">
        <f t="shared" si="44"/>
        <v>0.47859922178988329</v>
      </c>
      <c r="Z38" s="49">
        <f t="shared" si="44"/>
        <v>0.50275229357798168</v>
      </c>
    </row>
    <row r="39" spans="1:26" x14ac:dyDescent="0.3">
      <c r="A39" s="37" t="s">
        <v>41</v>
      </c>
      <c r="B39" s="7">
        <v>243</v>
      </c>
      <c r="C39" s="7">
        <v>221</v>
      </c>
      <c r="D39" s="7">
        <v>21</v>
      </c>
      <c r="E39" s="7">
        <v>44</v>
      </c>
      <c r="F39" s="7">
        <v>8</v>
      </c>
      <c r="G39" s="7">
        <v>0</v>
      </c>
      <c r="H39" s="7">
        <v>54</v>
      </c>
      <c r="I39" s="7">
        <v>35</v>
      </c>
      <c r="J39" s="21">
        <v>28</v>
      </c>
      <c r="K39" s="21">
        <v>12</v>
      </c>
      <c r="L39" s="21">
        <v>65</v>
      </c>
      <c r="M39" s="89">
        <v>233</v>
      </c>
      <c r="O39" s="34">
        <f t="shared" si="37"/>
        <v>0.1075221238938053</v>
      </c>
      <c r="P39" s="34">
        <f t="shared" si="38"/>
        <v>5.2048987282147907E-2</v>
      </c>
      <c r="Q39" s="34">
        <f t="shared" si="39"/>
        <v>2.2035676810073453E-2</v>
      </c>
      <c r="R39" s="34">
        <f t="shared" si="40"/>
        <v>6.6869300911854099E-2</v>
      </c>
      <c r="S39" s="34">
        <f t="shared" si="41"/>
        <v>2.197802197802198E-2</v>
      </c>
      <c r="T39" s="34">
        <f t="shared" si="42"/>
        <v>0</v>
      </c>
      <c r="U39" s="34">
        <f t="shared" si="43"/>
        <v>0.19354838709677419</v>
      </c>
      <c r="V39" s="34">
        <f t="shared" si="44"/>
        <v>8.8832487309644673E-2</v>
      </c>
      <c r="W39" s="34">
        <f t="shared" si="44"/>
        <v>0.12121212121212122</v>
      </c>
      <c r="X39" s="34">
        <f t="shared" si="44"/>
        <v>1.5625E-2</v>
      </c>
      <c r="Y39" s="34">
        <f t="shared" si="44"/>
        <v>0.12645914396887159</v>
      </c>
      <c r="Z39" s="49">
        <f t="shared" si="44"/>
        <v>0.42752293577981654</v>
      </c>
    </row>
    <row r="40" spans="1:26" x14ac:dyDescent="0.3">
      <c r="A40" s="37" t="s">
        <v>42</v>
      </c>
      <c r="B40" s="7">
        <v>131</v>
      </c>
      <c r="C40" s="7">
        <v>90</v>
      </c>
      <c r="D40" s="7">
        <v>13</v>
      </c>
      <c r="E40" s="7">
        <v>14</v>
      </c>
      <c r="F40" s="7">
        <v>21</v>
      </c>
      <c r="G40" s="7">
        <v>0</v>
      </c>
      <c r="H40" s="7">
        <v>0</v>
      </c>
      <c r="I40" s="7">
        <v>0</v>
      </c>
      <c r="J40" s="21">
        <v>21</v>
      </c>
      <c r="K40" s="21">
        <v>121</v>
      </c>
      <c r="L40" s="21">
        <v>62</v>
      </c>
      <c r="M40" s="87"/>
      <c r="O40" s="34">
        <f t="shared" si="37"/>
        <v>5.7964601769911507E-2</v>
      </c>
      <c r="P40" s="34">
        <f t="shared" si="38"/>
        <v>2.119642016015073E-2</v>
      </c>
      <c r="Q40" s="34">
        <f t="shared" si="39"/>
        <v>1.3641133263378805E-2</v>
      </c>
      <c r="R40" s="34">
        <f t="shared" si="40"/>
        <v>2.1276595744680851E-2</v>
      </c>
      <c r="S40" s="34">
        <f t="shared" si="41"/>
        <v>5.7692307692307696E-2</v>
      </c>
      <c r="T40" s="34">
        <f t="shared" si="42"/>
        <v>0</v>
      </c>
      <c r="U40" s="34">
        <f t="shared" si="43"/>
        <v>0</v>
      </c>
      <c r="V40" s="34">
        <f t="shared" si="44"/>
        <v>0</v>
      </c>
      <c r="W40" s="34">
        <f t="shared" si="44"/>
        <v>9.0909090909090912E-2</v>
      </c>
      <c r="X40" s="34">
        <f t="shared" si="44"/>
        <v>0.15755208333333334</v>
      </c>
      <c r="Y40" s="34">
        <f t="shared" si="44"/>
        <v>0.12062256809338522</v>
      </c>
      <c r="Z40" s="49"/>
    </row>
    <row r="41" spans="1:26" x14ac:dyDescent="0.3">
      <c r="A41" s="37" t="s">
        <v>43</v>
      </c>
      <c r="B41" s="7">
        <v>0</v>
      </c>
      <c r="C41" s="7">
        <v>18</v>
      </c>
      <c r="D41" s="7">
        <v>181</v>
      </c>
      <c r="E41" s="7">
        <v>57</v>
      </c>
      <c r="F41" s="7">
        <v>38</v>
      </c>
      <c r="G41" s="7">
        <v>0</v>
      </c>
      <c r="H41" s="7">
        <v>47</v>
      </c>
      <c r="I41" s="7">
        <v>93</v>
      </c>
      <c r="J41" s="21">
        <v>0</v>
      </c>
      <c r="K41" s="21">
        <v>0</v>
      </c>
      <c r="L41" s="21">
        <v>10</v>
      </c>
      <c r="M41" s="87"/>
      <c r="O41" s="34">
        <f t="shared" si="37"/>
        <v>0</v>
      </c>
      <c r="P41" s="34">
        <f t="shared" si="38"/>
        <v>4.2392840320301462E-3</v>
      </c>
      <c r="Q41" s="34">
        <f t="shared" si="39"/>
        <v>0.18992654774396642</v>
      </c>
      <c r="R41" s="34">
        <f t="shared" si="40"/>
        <v>8.6626139817629177E-2</v>
      </c>
      <c r="S41" s="34">
        <f t="shared" si="41"/>
        <v>0.1043956043956044</v>
      </c>
      <c r="T41" s="34">
        <f t="shared" si="42"/>
        <v>0</v>
      </c>
      <c r="U41" s="34">
        <f t="shared" si="43"/>
        <v>0.16845878136200718</v>
      </c>
      <c r="V41" s="34">
        <f t="shared" si="44"/>
        <v>0.23604060913705585</v>
      </c>
      <c r="W41" s="34">
        <f t="shared" si="44"/>
        <v>0</v>
      </c>
      <c r="X41" s="34">
        <f t="shared" si="44"/>
        <v>0</v>
      </c>
      <c r="Y41" s="34">
        <f t="shared" si="44"/>
        <v>1.9455252918287938E-2</v>
      </c>
      <c r="Z41" s="49"/>
    </row>
    <row r="42" spans="1:26" x14ac:dyDescent="0.3">
      <c r="A42" s="37" t="s">
        <v>44</v>
      </c>
      <c r="B42" s="7">
        <v>0</v>
      </c>
      <c r="C42" s="7">
        <v>11</v>
      </c>
      <c r="D42" s="7">
        <v>0</v>
      </c>
      <c r="E42" s="7">
        <v>11</v>
      </c>
      <c r="F42" s="7">
        <v>15</v>
      </c>
      <c r="G42" s="7">
        <v>0</v>
      </c>
      <c r="H42" s="7">
        <v>0</v>
      </c>
      <c r="I42" s="7">
        <v>0</v>
      </c>
      <c r="J42" s="21">
        <v>0</v>
      </c>
      <c r="K42" s="21">
        <v>0</v>
      </c>
      <c r="L42" s="21">
        <v>0</v>
      </c>
      <c r="M42" s="87"/>
      <c r="O42" s="34">
        <f t="shared" si="37"/>
        <v>0</v>
      </c>
      <c r="P42" s="34">
        <f t="shared" si="38"/>
        <v>2.5906735751295338E-3</v>
      </c>
      <c r="Q42" s="34">
        <f t="shared" si="39"/>
        <v>0</v>
      </c>
      <c r="R42" s="34">
        <f t="shared" si="40"/>
        <v>1.6717325227963525E-2</v>
      </c>
      <c r="S42" s="34">
        <f t="shared" si="41"/>
        <v>4.1208791208791208E-2</v>
      </c>
      <c r="T42" s="34">
        <f t="shared" si="42"/>
        <v>0</v>
      </c>
      <c r="U42" s="34">
        <f t="shared" si="43"/>
        <v>0</v>
      </c>
      <c r="V42" s="34">
        <f t="shared" si="44"/>
        <v>0</v>
      </c>
      <c r="W42" s="34">
        <f t="shared" si="44"/>
        <v>0</v>
      </c>
      <c r="X42" s="34">
        <f t="shared" si="44"/>
        <v>0</v>
      </c>
      <c r="Y42" s="34">
        <f t="shared" si="44"/>
        <v>0</v>
      </c>
      <c r="Z42" s="49"/>
    </row>
    <row r="43" spans="1:26" x14ac:dyDescent="0.3">
      <c r="A43" s="37" t="s">
        <v>45</v>
      </c>
      <c r="B43" s="7">
        <v>72</v>
      </c>
      <c r="C43" s="7">
        <v>57</v>
      </c>
      <c r="D43" s="7">
        <v>11</v>
      </c>
      <c r="E43" s="7">
        <v>23</v>
      </c>
      <c r="F43" s="7">
        <v>10</v>
      </c>
      <c r="G43" s="7">
        <v>35</v>
      </c>
      <c r="H43" s="7">
        <v>0</v>
      </c>
      <c r="I43" s="7">
        <v>0</v>
      </c>
      <c r="J43" s="21">
        <v>0</v>
      </c>
      <c r="K43" s="21">
        <v>71</v>
      </c>
      <c r="L43" s="21">
        <v>0</v>
      </c>
      <c r="M43" s="87"/>
      <c r="O43" s="34">
        <f t="shared" si="37"/>
        <v>3.1858407079646017E-2</v>
      </c>
      <c r="P43" s="34">
        <f t="shared" si="38"/>
        <v>1.3424399434762129E-2</v>
      </c>
      <c r="Q43" s="34">
        <f t="shared" si="39"/>
        <v>1.1542497376705142E-2</v>
      </c>
      <c r="R43" s="34">
        <f t="shared" si="40"/>
        <v>3.4954407294832825E-2</v>
      </c>
      <c r="S43" s="34">
        <f t="shared" si="41"/>
        <v>2.7472527472527472E-2</v>
      </c>
      <c r="T43" s="34">
        <f t="shared" si="42"/>
        <v>0.11254019292604502</v>
      </c>
      <c r="U43" s="34">
        <f t="shared" si="43"/>
        <v>0</v>
      </c>
      <c r="V43" s="34">
        <f t="shared" si="44"/>
        <v>0</v>
      </c>
      <c r="W43" s="34">
        <f t="shared" si="44"/>
        <v>0</v>
      </c>
      <c r="X43" s="34">
        <f t="shared" si="44"/>
        <v>9.2447916666666671E-2</v>
      </c>
      <c r="Y43" s="34">
        <f t="shared" si="44"/>
        <v>0</v>
      </c>
      <c r="Z43" s="49"/>
    </row>
    <row r="44" spans="1:26" x14ac:dyDescent="0.3">
      <c r="A44" s="37" t="s">
        <v>46</v>
      </c>
      <c r="B44" s="7">
        <v>62</v>
      </c>
      <c r="C44" s="7">
        <v>52</v>
      </c>
      <c r="D44" s="7">
        <v>11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21">
        <v>15</v>
      </c>
      <c r="K44" s="21">
        <v>0</v>
      </c>
      <c r="L44" s="21">
        <v>0</v>
      </c>
      <c r="M44" s="87"/>
      <c r="O44" s="34">
        <f t="shared" si="37"/>
        <v>2.743362831858407E-2</v>
      </c>
      <c r="P44" s="34">
        <f t="shared" si="38"/>
        <v>1.2246820536975978E-2</v>
      </c>
      <c r="Q44" s="34">
        <f t="shared" si="39"/>
        <v>1.1542497376705142E-2</v>
      </c>
      <c r="R44" s="34">
        <f t="shared" si="40"/>
        <v>0</v>
      </c>
      <c r="S44" s="34">
        <f t="shared" si="41"/>
        <v>0</v>
      </c>
      <c r="T44" s="34">
        <f t="shared" si="42"/>
        <v>0</v>
      </c>
      <c r="U44" s="34">
        <f t="shared" si="43"/>
        <v>0</v>
      </c>
      <c r="V44" s="34">
        <f t="shared" si="44"/>
        <v>0</v>
      </c>
      <c r="W44" s="34">
        <f t="shared" si="44"/>
        <v>6.4935064935064929E-2</v>
      </c>
      <c r="X44" s="34">
        <f t="shared" si="44"/>
        <v>0</v>
      </c>
      <c r="Y44" s="34">
        <f t="shared" si="44"/>
        <v>0</v>
      </c>
      <c r="Z44" s="49"/>
    </row>
    <row r="45" spans="1:26" x14ac:dyDescent="0.3">
      <c r="A45" s="37" t="s">
        <v>47</v>
      </c>
      <c r="B45" s="9">
        <v>57</v>
      </c>
      <c r="C45" s="9">
        <v>73</v>
      </c>
      <c r="D45" s="9">
        <v>86</v>
      </c>
      <c r="E45" s="9">
        <v>61</v>
      </c>
      <c r="F45" s="9">
        <v>1</v>
      </c>
      <c r="G45" s="9">
        <v>0</v>
      </c>
      <c r="H45" s="9">
        <v>9</v>
      </c>
      <c r="I45" s="9">
        <v>7</v>
      </c>
      <c r="J45" s="21">
        <v>12</v>
      </c>
      <c r="K45" s="21">
        <v>62</v>
      </c>
      <c r="L45" s="21">
        <v>131</v>
      </c>
      <c r="M45" s="89">
        <v>38</v>
      </c>
      <c r="O45" s="34">
        <f t="shared" si="37"/>
        <v>2.5221238938053097E-2</v>
      </c>
      <c r="P45" s="34">
        <f t="shared" si="38"/>
        <v>1.7192651907677815E-2</v>
      </c>
      <c r="Q45" s="34">
        <f t="shared" si="39"/>
        <v>9.0241343126967466E-2</v>
      </c>
      <c r="R45" s="34">
        <f t="shared" si="40"/>
        <v>9.2705167173252279E-2</v>
      </c>
      <c r="S45" s="34">
        <f t="shared" si="41"/>
        <v>2.7472527472527475E-3</v>
      </c>
      <c r="T45" s="34">
        <f t="shared" si="42"/>
        <v>0</v>
      </c>
      <c r="U45" s="34">
        <f t="shared" si="43"/>
        <v>3.2258064516129031E-2</v>
      </c>
      <c r="V45" s="34">
        <f t="shared" si="44"/>
        <v>1.7766497461928935E-2</v>
      </c>
      <c r="W45" s="34">
        <f t="shared" si="44"/>
        <v>5.1948051948051951E-2</v>
      </c>
      <c r="X45" s="34">
        <f t="shared" si="44"/>
        <v>8.0729166666666671E-2</v>
      </c>
      <c r="Y45" s="34">
        <f t="shared" si="44"/>
        <v>0.25486381322957197</v>
      </c>
      <c r="Z45" s="49">
        <f t="shared" si="44"/>
        <v>6.9724770642201839E-2</v>
      </c>
    </row>
    <row r="47" spans="1:26" x14ac:dyDescent="0.3">
      <c r="A47" s="17" t="s">
        <v>31</v>
      </c>
    </row>
    <row r="48" spans="1:26" x14ac:dyDescent="0.3">
      <c r="A48" s="41" t="s">
        <v>82</v>
      </c>
      <c r="B48" s="7">
        <v>0</v>
      </c>
      <c r="C48" s="7">
        <v>0</v>
      </c>
      <c r="D48" s="7">
        <v>0</v>
      </c>
      <c r="E48" s="7">
        <v>5</v>
      </c>
      <c r="F48" s="7">
        <v>12</v>
      </c>
      <c r="G48" s="7">
        <v>0</v>
      </c>
      <c r="H48" s="7">
        <v>0</v>
      </c>
      <c r="I48" s="7">
        <v>0</v>
      </c>
      <c r="J48" s="21">
        <v>10</v>
      </c>
      <c r="K48" s="21">
        <v>5</v>
      </c>
      <c r="L48" s="21">
        <v>0</v>
      </c>
      <c r="M48" s="89">
        <v>2</v>
      </c>
      <c r="O48" s="34">
        <f t="shared" ref="O48:O65" si="45">B48/B$3</f>
        <v>0</v>
      </c>
      <c r="P48" s="34">
        <f t="shared" ref="P48:P65" si="46">C48/C$3</f>
        <v>0</v>
      </c>
      <c r="Q48" s="34">
        <f t="shared" ref="Q48:Q65" si="47">D48/D$3</f>
        <v>0</v>
      </c>
      <c r="R48" s="34">
        <f t="shared" ref="R48:R65" si="48">E48/E$3</f>
        <v>7.5987841945288756E-3</v>
      </c>
      <c r="S48" s="34">
        <f t="shared" ref="S48:S65" si="49">F48/F$3</f>
        <v>3.2967032967032968E-2</v>
      </c>
      <c r="T48" s="34">
        <f t="shared" ref="T48:T65" si="50">G48/G$3</f>
        <v>0</v>
      </c>
      <c r="U48" s="34">
        <f t="shared" ref="U48:U65" si="51">H48/H$3</f>
        <v>0</v>
      </c>
      <c r="V48" s="34">
        <f t="shared" ref="V48:X65" si="52">I48/I$3</f>
        <v>0</v>
      </c>
      <c r="W48" s="34">
        <f t="shared" si="52"/>
        <v>4.3290043290043288E-2</v>
      </c>
      <c r="X48" s="34">
        <f t="shared" si="52"/>
        <v>6.510416666666667E-3</v>
      </c>
      <c r="Z48" s="90">
        <f t="shared" ref="Z48:Z54" si="53">M48/M$3</f>
        <v>3.669724770642202E-3</v>
      </c>
    </row>
    <row r="49" spans="1:26" x14ac:dyDescent="0.3">
      <c r="A49" s="36" t="s">
        <v>6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33</v>
      </c>
      <c r="H49" s="7">
        <v>0</v>
      </c>
      <c r="I49" s="7">
        <v>0</v>
      </c>
      <c r="J49" s="21">
        <v>0</v>
      </c>
      <c r="K49" s="21">
        <v>0</v>
      </c>
      <c r="L49" s="21">
        <v>0</v>
      </c>
      <c r="M49" s="89">
        <v>0</v>
      </c>
      <c r="O49" s="34">
        <f t="shared" si="45"/>
        <v>0</v>
      </c>
      <c r="P49" s="34">
        <f t="shared" si="46"/>
        <v>2.3551577955723034E-4</v>
      </c>
      <c r="Q49" s="34">
        <f t="shared" si="47"/>
        <v>0</v>
      </c>
      <c r="R49" s="34">
        <f t="shared" si="48"/>
        <v>0</v>
      </c>
      <c r="S49" s="34">
        <f t="shared" si="49"/>
        <v>0</v>
      </c>
      <c r="T49" s="34">
        <f t="shared" si="50"/>
        <v>0.10610932475884244</v>
      </c>
      <c r="U49" s="34">
        <f t="shared" si="51"/>
        <v>0</v>
      </c>
      <c r="V49" s="34">
        <f t="shared" si="52"/>
        <v>0</v>
      </c>
      <c r="W49" s="34">
        <f t="shared" si="52"/>
        <v>0</v>
      </c>
      <c r="X49" s="34">
        <f t="shared" si="52"/>
        <v>0</v>
      </c>
      <c r="Z49" s="49"/>
    </row>
    <row r="50" spans="1:26" x14ac:dyDescent="0.3">
      <c r="A50" s="36" t="s">
        <v>7</v>
      </c>
      <c r="B50" s="7">
        <v>0</v>
      </c>
      <c r="C50" s="7">
        <v>50</v>
      </c>
      <c r="D50" s="7">
        <v>0</v>
      </c>
      <c r="E50" s="7">
        <v>1</v>
      </c>
      <c r="F50" s="7">
        <v>0</v>
      </c>
      <c r="G50" s="7">
        <v>0</v>
      </c>
      <c r="H50" s="7">
        <v>1</v>
      </c>
      <c r="I50" s="7">
        <v>0</v>
      </c>
      <c r="J50" s="21">
        <v>0</v>
      </c>
      <c r="K50" s="21">
        <v>0</v>
      </c>
      <c r="L50" s="21">
        <v>0</v>
      </c>
      <c r="M50" s="89">
        <v>0</v>
      </c>
      <c r="O50" s="34">
        <f t="shared" si="45"/>
        <v>0</v>
      </c>
      <c r="P50" s="34">
        <f t="shared" si="46"/>
        <v>1.1775788977861516E-2</v>
      </c>
      <c r="Q50" s="34">
        <f t="shared" si="47"/>
        <v>0</v>
      </c>
      <c r="R50" s="34">
        <f t="shared" si="48"/>
        <v>1.5197568389057751E-3</v>
      </c>
      <c r="S50" s="34">
        <f t="shared" si="49"/>
        <v>0</v>
      </c>
      <c r="T50" s="34">
        <f t="shared" si="50"/>
        <v>0</v>
      </c>
      <c r="U50" s="34">
        <f t="shared" si="51"/>
        <v>3.5842293906810036E-3</v>
      </c>
      <c r="V50" s="34">
        <f t="shared" si="52"/>
        <v>0</v>
      </c>
      <c r="W50" s="34">
        <f t="shared" si="52"/>
        <v>0</v>
      </c>
      <c r="X50" s="34">
        <f t="shared" si="52"/>
        <v>0</v>
      </c>
      <c r="Z50" s="49"/>
    </row>
    <row r="51" spans="1:26" x14ac:dyDescent="0.3">
      <c r="A51" s="37" t="s">
        <v>8</v>
      </c>
      <c r="B51" s="7">
        <v>0</v>
      </c>
      <c r="C51" s="7">
        <v>33</v>
      </c>
      <c r="D51" s="7">
        <v>35</v>
      </c>
      <c r="E51" s="7">
        <v>2</v>
      </c>
      <c r="F51" s="7">
        <v>102</v>
      </c>
      <c r="G51" s="7">
        <v>0</v>
      </c>
      <c r="H51" s="7">
        <v>32</v>
      </c>
      <c r="I51" s="7">
        <v>40</v>
      </c>
      <c r="J51" s="21">
        <v>12</v>
      </c>
      <c r="K51" s="21">
        <v>101</v>
      </c>
      <c r="L51" s="21">
        <v>22</v>
      </c>
      <c r="M51" s="89">
        <v>41</v>
      </c>
      <c r="O51" s="34">
        <f t="shared" si="45"/>
        <v>0</v>
      </c>
      <c r="P51" s="34">
        <f t="shared" si="46"/>
        <v>7.7720207253886009E-3</v>
      </c>
      <c r="Q51" s="34">
        <f t="shared" si="47"/>
        <v>3.6726128016789088E-2</v>
      </c>
      <c r="R51" s="34">
        <f t="shared" si="48"/>
        <v>3.0395136778115501E-3</v>
      </c>
      <c r="S51" s="34">
        <f t="shared" si="49"/>
        <v>0.28021978021978022</v>
      </c>
      <c r="T51" s="34">
        <f t="shared" si="50"/>
        <v>0</v>
      </c>
      <c r="U51" s="34">
        <f t="shared" si="51"/>
        <v>0.11469534050179211</v>
      </c>
      <c r="V51" s="34">
        <f t="shared" si="52"/>
        <v>0.10152284263959391</v>
      </c>
      <c r="W51" s="34">
        <f t="shared" si="52"/>
        <v>5.1948051948051951E-2</v>
      </c>
      <c r="X51" s="34">
        <f t="shared" si="52"/>
        <v>0.13151041666666666</v>
      </c>
      <c r="Z51" s="49">
        <f t="shared" si="53"/>
        <v>7.5229357798165142E-2</v>
      </c>
    </row>
    <row r="52" spans="1:26" x14ac:dyDescent="0.3">
      <c r="A52" s="37" t="s">
        <v>9</v>
      </c>
      <c r="B52" s="7">
        <v>0</v>
      </c>
      <c r="C52" s="7">
        <v>2075</v>
      </c>
      <c r="D52" s="7">
        <v>37</v>
      </c>
      <c r="E52" s="7">
        <v>121</v>
      </c>
      <c r="F52" s="7">
        <v>54</v>
      </c>
      <c r="G52" s="7">
        <v>80</v>
      </c>
      <c r="H52" s="7">
        <v>23</v>
      </c>
      <c r="I52" s="7">
        <v>34</v>
      </c>
      <c r="J52" s="21">
        <v>0</v>
      </c>
      <c r="K52" s="21">
        <v>48</v>
      </c>
      <c r="L52" s="21">
        <v>55</v>
      </c>
      <c r="M52" s="89">
        <v>0</v>
      </c>
      <c r="O52" s="34">
        <f t="shared" si="45"/>
        <v>0</v>
      </c>
      <c r="P52" s="34">
        <f t="shared" si="46"/>
        <v>0.48869524258125296</v>
      </c>
      <c r="Q52" s="34">
        <f t="shared" si="47"/>
        <v>3.8824763903462747E-2</v>
      </c>
      <c r="R52" s="34">
        <f t="shared" si="48"/>
        <v>0.1838905775075988</v>
      </c>
      <c r="S52" s="34">
        <f t="shared" si="49"/>
        <v>0.14835164835164835</v>
      </c>
      <c r="T52" s="34">
        <f t="shared" si="50"/>
        <v>0.25723472668810288</v>
      </c>
      <c r="U52" s="34">
        <f t="shared" si="51"/>
        <v>8.2437275985663083E-2</v>
      </c>
      <c r="V52" s="34">
        <f t="shared" si="52"/>
        <v>8.6294416243654817E-2</v>
      </c>
      <c r="W52" s="34">
        <f t="shared" si="52"/>
        <v>0</v>
      </c>
      <c r="X52" s="34">
        <f t="shared" si="52"/>
        <v>6.25E-2</v>
      </c>
      <c r="Z52" s="49"/>
    </row>
    <row r="53" spans="1:26" x14ac:dyDescent="0.3">
      <c r="A53" s="37" t="s">
        <v>27</v>
      </c>
      <c r="B53" s="7">
        <v>0</v>
      </c>
      <c r="C53" s="7">
        <v>561</v>
      </c>
      <c r="D53" s="7">
        <v>118</v>
      </c>
      <c r="E53" s="7">
        <v>17</v>
      </c>
      <c r="F53" s="7">
        <v>72</v>
      </c>
      <c r="G53" s="7">
        <v>56</v>
      </c>
      <c r="H53" s="7">
        <v>92</v>
      </c>
      <c r="I53" s="7">
        <v>0</v>
      </c>
      <c r="J53" s="21">
        <v>47</v>
      </c>
      <c r="K53" s="21">
        <v>51</v>
      </c>
      <c r="L53" s="21">
        <v>118</v>
      </c>
      <c r="M53" s="89">
        <v>233</v>
      </c>
      <c r="O53" s="34">
        <f t="shared" si="45"/>
        <v>0</v>
      </c>
      <c r="P53" s="34">
        <f t="shared" si="46"/>
        <v>0.13212435233160622</v>
      </c>
      <c r="Q53" s="34">
        <f t="shared" si="47"/>
        <v>0.12381951731374606</v>
      </c>
      <c r="R53" s="34">
        <f t="shared" si="48"/>
        <v>2.5835866261398176E-2</v>
      </c>
      <c r="S53" s="34">
        <f t="shared" si="49"/>
        <v>0.19780219780219779</v>
      </c>
      <c r="T53" s="34">
        <f t="shared" si="50"/>
        <v>0.18006430868167203</v>
      </c>
      <c r="U53" s="34">
        <f t="shared" si="51"/>
        <v>0.32974910394265233</v>
      </c>
      <c r="V53" s="34">
        <f t="shared" si="52"/>
        <v>0</v>
      </c>
      <c r="W53" s="34">
        <f t="shared" si="52"/>
        <v>0.20346320346320346</v>
      </c>
      <c r="X53" s="34">
        <f t="shared" si="52"/>
        <v>6.640625E-2</v>
      </c>
      <c r="Z53" s="49">
        <f t="shared" si="53"/>
        <v>0.42752293577981654</v>
      </c>
    </row>
    <row r="54" spans="1:26" x14ac:dyDescent="0.3">
      <c r="A54" s="42" t="s">
        <v>28</v>
      </c>
      <c r="B54" s="9">
        <v>0</v>
      </c>
      <c r="C54" s="7">
        <v>94</v>
      </c>
      <c r="D54" s="7">
        <v>167</v>
      </c>
      <c r="E54" s="7">
        <v>0</v>
      </c>
      <c r="F54" s="7">
        <v>0</v>
      </c>
      <c r="G54" s="7">
        <v>0</v>
      </c>
      <c r="H54" s="7">
        <v>24</v>
      </c>
      <c r="I54" s="7">
        <v>50</v>
      </c>
      <c r="J54" s="21">
        <v>0</v>
      </c>
      <c r="K54" s="21">
        <v>126</v>
      </c>
      <c r="L54" s="21">
        <v>0</v>
      </c>
      <c r="M54" s="89">
        <v>269</v>
      </c>
      <c r="O54" s="34">
        <f t="shared" si="45"/>
        <v>0</v>
      </c>
      <c r="P54" s="34">
        <f t="shared" si="46"/>
        <v>2.2138483278379653E-2</v>
      </c>
      <c r="Q54" s="34">
        <f t="shared" si="47"/>
        <v>0.17523609653725078</v>
      </c>
      <c r="R54" s="34">
        <f t="shared" si="48"/>
        <v>0</v>
      </c>
      <c r="S54" s="34">
        <f t="shared" si="49"/>
        <v>0</v>
      </c>
      <c r="T54" s="34">
        <f t="shared" si="50"/>
        <v>0</v>
      </c>
      <c r="U54" s="34">
        <f t="shared" si="51"/>
        <v>8.6021505376344093E-2</v>
      </c>
      <c r="V54" s="34">
        <f t="shared" si="52"/>
        <v>0.12690355329949238</v>
      </c>
      <c r="W54" s="34">
        <f t="shared" si="52"/>
        <v>0</v>
      </c>
      <c r="X54" s="34">
        <f t="shared" si="52"/>
        <v>0.1640625</v>
      </c>
      <c r="Z54" s="49">
        <f t="shared" si="53"/>
        <v>0.49357798165137617</v>
      </c>
    </row>
    <row r="55" spans="1:26" x14ac:dyDescent="0.3">
      <c r="A55" s="41" t="s">
        <v>0</v>
      </c>
      <c r="B55" s="9">
        <v>83</v>
      </c>
      <c r="C55" s="7">
        <v>167</v>
      </c>
      <c r="D55" s="7">
        <v>60</v>
      </c>
      <c r="E55" s="7">
        <v>140</v>
      </c>
      <c r="F55" s="7">
        <v>0</v>
      </c>
      <c r="G55" s="7">
        <v>33</v>
      </c>
      <c r="H55" s="7">
        <v>0</v>
      </c>
      <c r="I55" s="7">
        <v>104</v>
      </c>
      <c r="J55" s="21">
        <v>14</v>
      </c>
      <c r="K55" s="21">
        <v>61</v>
      </c>
      <c r="L55" s="21">
        <v>144</v>
      </c>
      <c r="O55" s="34">
        <f t="shared" si="45"/>
        <v>3.6725663716814162E-2</v>
      </c>
      <c r="P55" s="34">
        <f t="shared" si="46"/>
        <v>3.9331135186057464E-2</v>
      </c>
      <c r="Q55" s="34">
        <f t="shared" si="47"/>
        <v>6.2959076600209857E-2</v>
      </c>
      <c r="R55" s="34">
        <f t="shared" si="48"/>
        <v>0.21276595744680851</v>
      </c>
      <c r="S55" s="34">
        <f t="shared" si="49"/>
        <v>0</v>
      </c>
      <c r="T55" s="34">
        <f t="shared" si="50"/>
        <v>0.10610932475884244</v>
      </c>
      <c r="U55" s="34">
        <f t="shared" si="51"/>
        <v>0</v>
      </c>
      <c r="V55" s="34">
        <f t="shared" si="52"/>
        <v>0.26395939086294418</v>
      </c>
      <c r="W55" s="34">
        <f t="shared" si="52"/>
        <v>6.0606060606060608E-2</v>
      </c>
      <c r="X55" s="34">
        <f t="shared" si="52"/>
        <v>7.9427083333333329E-2</v>
      </c>
    </row>
    <row r="56" spans="1:26" x14ac:dyDescent="0.3">
      <c r="A56" s="36" t="s">
        <v>1</v>
      </c>
      <c r="B56" s="9">
        <v>135</v>
      </c>
      <c r="C56" s="7">
        <v>0</v>
      </c>
      <c r="D56" s="7">
        <v>39</v>
      </c>
      <c r="E56" s="7">
        <v>67</v>
      </c>
      <c r="F56" s="7">
        <v>21</v>
      </c>
      <c r="G56" s="7">
        <v>30</v>
      </c>
      <c r="H56" s="7">
        <v>0</v>
      </c>
      <c r="I56" s="7">
        <v>0</v>
      </c>
      <c r="J56" s="21">
        <v>28</v>
      </c>
      <c r="K56" s="21">
        <v>107</v>
      </c>
      <c r="L56" s="21">
        <v>0</v>
      </c>
      <c r="O56" s="34">
        <f t="shared" si="45"/>
        <v>5.9734513274336286E-2</v>
      </c>
      <c r="P56" s="34">
        <f t="shared" si="46"/>
        <v>0</v>
      </c>
      <c r="Q56" s="34">
        <f t="shared" si="47"/>
        <v>4.0923399790136414E-2</v>
      </c>
      <c r="R56" s="34">
        <f t="shared" si="48"/>
        <v>0.10182370820668693</v>
      </c>
      <c r="S56" s="34">
        <f t="shared" si="49"/>
        <v>5.7692307692307696E-2</v>
      </c>
      <c r="T56" s="34">
        <f t="shared" si="50"/>
        <v>9.6463022508038579E-2</v>
      </c>
      <c r="U56" s="34">
        <f t="shared" si="51"/>
        <v>0</v>
      </c>
      <c r="V56" s="34">
        <f t="shared" si="52"/>
        <v>0</v>
      </c>
      <c r="W56" s="34">
        <f t="shared" si="52"/>
        <v>0.12121212121212122</v>
      </c>
      <c r="X56" s="34">
        <f t="shared" si="52"/>
        <v>0.13932291666666666</v>
      </c>
    </row>
    <row r="57" spans="1:26" x14ac:dyDescent="0.3">
      <c r="A57" s="36" t="s">
        <v>2</v>
      </c>
      <c r="B57" s="9">
        <v>0</v>
      </c>
      <c r="C57" s="7">
        <v>357</v>
      </c>
      <c r="D57" s="7">
        <v>57</v>
      </c>
      <c r="E57" s="7">
        <v>15</v>
      </c>
      <c r="F57" s="7">
        <v>0</v>
      </c>
      <c r="G57" s="7">
        <v>0</v>
      </c>
      <c r="H57" s="7">
        <v>0</v>
      </c>
      <c r="I57" s="7">
        <v>90</v>
      </c>
      <c r="J57" s="21">
        <v>38</v>
      </c>
      <c r="K57" s="21">
        <v>65</v>
      </c>
      <c r="L57" s="21">
        <v>0</v>
      </c>
      <c r="O57" s="34">
        <f t="shared" si="45"/>
        <v>0</v>
      </c>
      <c r="P57" s="34">
        <f t="shared" si="46"/>
        <v>8.407913330193123E-2</v>
      </c>
      <c r="Q57" s="34">
        <f t="shared" si="47"/>
        <v>5.9811122770199371E-2</v>
      </c>
      <c r="R57" s="34">
        <f t="shared" si="48"/>
        <v>2.2796352583586626E-2</v>
      </c>
      <c r="S57" s="34">
        <f t="shared" si="49"/>
        <v>0</v>
      </c>
      <c r="T57" s="34">
        <f t="shared" si="50"/>
        <v>0</v>
      </c>
      <c r="U57" s="34">
        <f t="shared" si="51"/>
        <v>0</v>
      </c>
      <c r="V57" s="34">
        <f t="shared" si="52"/>
        <v>0.22842639593908629</v>
      </c>
      <c r="W57" s="34">
        <f t="shared" si="52"/>
        <v>0.16450216450216451</v>
      </c>
      <c r="X57" s="34">
        <f t="shared" si="52"/>
        <v>8.4635416666666671E-2</v>
      </c>
    </row>
    <row r="58" spans="1:26" x14ac:dyDescent="0.3">
      <c r="A58" s="36" t="s">
        <v>3</v>
      </c>
      <c r="B58" s="9">
        <v>32</v>
      </c>
      <c r="C58" s="7">
        <v>293</v>
      </c>
      <c r="D58" s="7">
        <v>0</v>
      </c>
      <c r="E58" s="7">
        <v>73</v>
      </c>
      <c r="F58" s="7">
        <v>0</v>
      </c>
      <c r="G58" s="7">
        <v>0</v>
      </c>
      <c r="H58" s="7">
        <v>0</v>
      </c>
      <c r="I58" s="7">
        <v>0</v>
      </c>
      <c r="J58" s="21">
        <v>18</v>
      </c>
      <c r="K58" s="21">
        <v>0</v>
      </c>
      <c r="L58" s="21">
        <v>53</v>
      </c>
      <c r="O58" s="34">
        <f t="shared" si="45"/>
        <v>1.415929203539823E-2</v>
      </c>
      <c r="P58" s="34">
        <f t="shared" si="46"/>
        <v>6.9006123410268488E-2</v>
      </c>
      <c r="Q58" s="34">
        <f t="shared" si="47"/>
        <v>0</v>
      </c>
      <c r="R58" s="34">
        <f t="shared" si="48"/>
        <v>0.11094224924012158</v>
      </c>
      <c r="S58" s="34">
        <f t="shared" si="49"/>
        <v>0</v>
      </c>
      <c r="T58" s="34">
        <f t="shared" si="50"/>
        <v>0</v>
      </c>
      <c r="U58" s="34">
        <f t="shared" si="51"/>
        <v>0</v>
      </c>
      <c r="V58" s="34">
        <f t="shared" si="52"/>
        <v>0</v>
      </c>
      <c r="W58" s="34">
        <f t="shared" si="52"/>
        <v>7.792207792207792E-2</v>
      </c>
      <c r="X58" s="34">
        <f t="shared" si="52"/>
        <v>0</v>
      </c>
    </row>
    <row r="59" spans="1:26" x14ac:dyDescent="0.3">
      <c r="A59" s="36" t="s">
        <v>4</v>
      </c>
      <c r="B59" s="9">
        <v>235</v>
      </c>
      <c r="C59" s="7">
        <v>30</v>
      </c>
      <c r="D59" s="7">
        <v>27</v>
      </c>
      <c r="E59" s="7">
        <v>81</v>
      </c>
      <c r="F59" s="7">
        <v>0</v>
      </c>
      <c r="G59" s="7">
        <v>0</v>
      </c>
      <c r="H59" s="7">
        <v>0</v>
      </c>
      <c r="I59" s="7">
        <v>16</v>
      </c>
      <c r="J59" s="21">
        <v>0</v>
      </c>
      <c r="K59" s="21">
        <v>92</v>
      </c>
      <c r="L59" s="21">
        <v>89</v>
      </c>
      <c r="O59" s="34">
        <f t="shared" si="45"/>
        <v>0.10398230088495575</v>
      </c>
      <c r="P59" s="34">
        <f t="shared" si="46"/>
        <v>7.0654733867169103E-3</v>
      </c>
      <c r="Q59" s="34">
        <f t="shared" si="47"/>
        <v>2.8331584470094439E-2</v>
      </c>
      <c r="R59" s="34">
        <f t="shared" si="48"/>
        <v>0.12310030395136778</v>
      </c>
      <c r="S59" s="34">
        <f t="shared" si="49"/>
        <v>0</v>
      </c>
      <c r="T59" s="34">
        <f t="shared" si="50"/>
        <v>0</v>
      </c>
      <c r="U59" s="34">
        <f t="shared" si="51"/>
        <v>0</v>
      </c>
      <c r="V59" s="34">
        <f t="shared" si="52"/>
        <v>4.060913705583756E-2</v>
      </c>
      <c r="W59" s="34">
        <f t="shared" si="52"/>
        <v>0</v>
      </c>
      <c r="X59" s="34">
        <f t="shared" si="52"/>
        <v>0.11979166666666667</v>
      </c>
    </row>
    <row r="60" spans="1:26" x14ac:dyDescent="0.3">
      <c r="A60" s="36" t="s">
        <v>5</v>
      </c>
      <c r="B60" s="9">
        <v>324</v>
      </c>
      <c r="C60" s="7">
        <v>360</v>
      </c>
      <c r="D60" s="7">
        <v>172</v>
      </c>
      <c r="E60" s="7">
        <v>112</v>
      </c>
      <c r="F60" s="7">
        <v>0</v>
      </c>
      <c r="G60" s="7">
        <v>25</v>
      </c>
      <c r="H60" s="7">
        <v>0</v>
      </c>
      <c r="I60" s="7">
        <v>4</v>
      </c>
      <c r="J60" s="21">
        <v>0</v>
      </c>
      <c r="K60" s="21">
        <v>71</v>
      </c>
      <c r="L60" s="21">
        <v>29</v>
      </c>
      <c r="O60" s="34">
        <f t="shared" si="45"/>
        <v>0.14336283185840709</v>
      </c>
      <c r="P60" s="34">
        <f t="shared" si="46"/>
        <v>8.478568064060292E-2</v>
      </c>
      <c r="Q60" s="34">
        <f t="shared" si="47"/>
        <v>0.18048268625393493</v>
      </c>
      <c r="R60" s="34">
        <f t="shared" si="48"/>
        <v>0.1702127659574468</v>
      </c>
      <c r="S60" s="34">
        <f t="shared" si="49"/>
        <v>0</v>
      </c>
      <c r="T60" s="34">
        <f t="shared" si="50"/>
        <v>8.0385852090032156E-2</v>
      </c>
      <c r="U60" s="34">
        <f t="shared" si="51"/>
        <v>0</v>
      </c>
      <c r="V60" s="34">
        <f t="shared" si="52"/>
        <v>1.015228426395939E-2</v>
      </c>
      <c r="W60" s="34">
        <f t="shared" si="52"/>
        <v>0</v>
      </c>
      <c r="X60" s="34">
        <f t="shared" si="52"/>
        <v>9.2447916666666671E-2</v>
      </c>
    </row>
    <row r="61" spans="1:26" x14ac:dyDescent="0.3">
      <c r="A61" s="36" t="s">
        <v>6</v>
      </c>
      <c r="B61" s="9">
        <v>108</v>
      </c>
      <c r="C61" s="7">
        <v>110</v>
      </c>
      <c r="D61" s="7">
        <v>89</v>
      </c>
      <c r="E61" s="7">
        <v>0</v>
      </c>
      <c r="F61" s="7">
        <v>47</v>
      </c>
      <c r="G61" s="7">
        <v>0</v>
      </c>
      <c r="H61" s="7">
        <v>50</v>
      </c>
      <c r="I61" s="7">
        <v>0</v>
      </c>
      <c r="J61" s="21">
        <v>0</v>
      </c>
      <c r="K61" s="21">
        <v>0</v>
      </c>
      <c r="L61" s="21">
        <v>0</v>
      </c>
      <c r="O61" s="34">
        <f t="shared" si="45"/>
        <v>4.7787610619469026E-2</v>
      </c>
      <c r="P61" s="34">
        <f t="shared" si="46"/>
        <v>2.5906735751295335E-2</v>
      </c>
      <c r="Q61" s="34">
        <f t="shared" si="47"/>
        <v>9.3389296956977966E-2</v>
      </c>
      <c r="R61" s="34">
        <f t="shared" si="48"/>
        <v>0</v>
      </c>
      <c r="S61" s="34">
        <f t="shared" si="49"/>
        <v>0.12912087912087913</v>
      </c>
      <c r="T61" s="34">
        <f t="shared" si="50"/>
        <v>0</v>
      </c>
      <c r="U61" s="34">
        <f t="shared" si="51"/>
        <v>0.17921146953405018</v>
      </c>
      <c r="V61" s="34">
        <f t="shared" si="52"/>
        <v>0</v>
      </c>
      <c r="W61" s="34">
        <f t="shared" si="52"/>
        <v>0</v>
      </c>
      <c r="X61" s="34">
        <f t="shared" si="52"/>
        <v>0</v>
      </c>
    </row>
    <row r="62" spans="1:26" x14ac:dyDescent="0.3">
      <c r="A62" s="36" t="s">
        <v>7</v>
      </c>
      <c r="B62" s="9">
        <v>379</v>
      </c>
      <c r="C62" s="7">
        <v>50</v>
      </c>
      <c r="D62" s="7">
        <v>44</v>
      </c>
      <c r="E62" s="7">
        <v>0</v>
      </c>
      <c r="F62" s="7">
        <v>0</v>
      </c>
      <c r="G62" s="7">
        <v>26</v>
      </c>
      <c r="H62" s="7">
        <v>12</v>
      </c>
      <c r="I62" s="7">
        <v>29</v>
      </c>
      <c r="J62" s="21">
        <v>36</v>
      </c>
      <c r="K62" s="21">
        <v>20</v>
      </c>
      <c r="L62" s="21">
        <v>0</v>
      </c>
      <c r="O62" s="34">
        <f t="shared" si="45"/>
        <v>0.16769911504424778</v>
      </c>
      <c r="P62" s="34">
        <f t="shared" si="46"/>
        <v>1.1775788977861516E-2</v>
      </c>
      <c r="Q62" s="34">
        <f t="shared" si="47"/>
        <v>4.6169989506820566E-2</v>
      </c>
      <c r="R62" s="34">
        <f t="shared" si="48"/>
        <v>0</v>
      </c>
      <c r="S62" s="34">
        <f t="shared" si="49"/>
        <v>0</v>
      </c>
      <c r="T62" s="34">
        <f t="shared" si="50"/>
        <v>8.3601286173633438E-2</v>
      </c>
      <c r="U62" s="34">
        <f t="shared" si="51"/>
        <v>4.3010752688172046E-2</v>
      </c>
      <c r="V62" s="34">
        <f t="shared" si="52"/>
        <v>7.3604060913705582E-2</v>
      </c>
      <c r="W62" s="34">
        <f t="shared" si="52"/>
        <v>0.15584415584415584</v>
      </c>
      <c r="X62" s="34">
        <f t="shared" si="52"/>
        <v>2.6041666666666668E-2</v>
      </c>
    </row>
    <row r="63" spans="1:26" x14ac:dyDescent="0.3">
      <c r="A63" s="36" t="s">
        <v>8</v>
      </c>
      <c r="B63" s="9">
        <v>80</v>
      </c>
      <c r="C63" s="7">
        <v>52</v>
      </c>
      <c r="D63" s="7">
        <v>19</v>
      </c>
      <c r="E63" s="7">
        <v>11</v>
      </c>
      <c r="F63" s="7">
        <v>31</v>
      </c>
      <c r="G63" s="7">
        <v>0</v>
      </c>
      <c r="H63" s="7">
        <v>0</v>
      </c>
      <c r="I63" s="7">
        <v>27</v>
      </c>
      <c r="J63" s="21">
        <v>15</v>
      </c>
      <c r="K63" s="21">
        <v>16</v>
      </c>
      <c r="L63" s="21">
        <v>4</v>
      </c>
      <c r="O63" s="34">
        <f t="shared" si="45"/>
        <v>3.5398230088495575E-2</v>
      </c>
      <c r="P63" s="34">
        <f t="shared" si="46"/>
        <v>1.2246820536975978E-2</v>
      </c>
      <c r="Q63" s="34">
        <f t="shared" si="47"/>
        <v>1.993704092339979E-2</v>
      </c>
      <c r="R63" s="34">
        <f t="shared" si="48"/>
        <v>1.6717325227963525E-2</v>
      </c>
      <c r="S63" s="34">
        <f t="shared" si="49"/>
        <v>8.5164835164835168E-2</v>
      </c>
      <c r="T63" s="34">
        <f t="shared" si="50"/>
        <v>0</v>
      </c>
      <c r="U63" s="34">
        <f t="shared" si="51"/>
        <v>0</v>
      </c>
      <c r="V63" s="34">
        <f t="shared" si="52"/>
        <v>6.8527918781725886E-2</v>
      </c>
      <c r="W63" s="34">
        <f t="shared" si="52"/>
        <v>6.4935064935064929E-2</v>
      </c>
      <c r="X63" s="34">
        <f t="shared" si="52"/>
        <v>2.0833333333333332E-2</v>
      </c>
    </row>
    <row r="64" spans="1:26" x14ac:dyDescent="0.3">
      <c r="A64" s="36" t="s">
        <v>9</v>
      </c>
      <c r="B64" s="9">
        <v>884</v>
      </c>
      <c r="C64" s="7">
        <v>13</v>
      </c>
      <c r="D64" s="7">
        <v>63</v>
      </c>
      <c r="E64" s="7">
        <v>13</v>
      </c>
      <c r="F64" s="7">
        <v>25</v>
      </c>
      <c r="G64" s="7">
        <v>28</v>
      </c>
      <c r="H64" s="7">
        <v>45</v>
      </c>
      <c r="I64" s="7">
        <v>0</v>
      </c>
      <c r="J64" s="21">
        <v>13</v>
      </c>
      <c r="K64" s="21">
        <v>5</v>
      </c>
      <c r="L64" s="21">
        <v>0</v>
      </c>
      <c r="O64" s="34">
        <f t="shared" si="45"/>
        <v>0.39115044247787611</v>
      </c>
      <c r="P64" s="34">
        <f t="shared" si="46"/>
        <v>3.0617051342439945E-3</v>
      </c>
      <c r="Q64" s="34">
        <f t="shared" si="47"/>
        <v>6.6107030430220357E-2</v>
      </c>
      <c r="R64" s="34">
        <f t="shared" si="48"/>
        <v>1.9756838905775075E-2</v>
      </c>
      <c r="S64" s="34">
        <f t="shared" si="49"/>
        <v>6.8681318681318687E-2</v>
      </c>
      <c r="T64" s="34">
        <f t="shared" si="50"/>
        <v>9.0032154340836015E-2</v>
      </c>
      <c r="U64" s="34">
        <f t="shared" si="51"/>
        <v>0.16129032258064516</v>
      </c>
      <c r="V64" s="34">
        <f t="shared" si="52"/>
        <v>0</v>
      </c>
      <c r="W64" s="34">
        <f t="shared" si="52"/>
        <v>5.627705627705628E-2</v>
      </c>
      <c r="X64" s="34">
        <f t="shared" si="52"/>
        <v>6.510416666666667E-3</v>
      </c>
    </row>
    <row r="65" spans="1:24" x14ac:dyDescent="0.3">
      <c r="A65" s="37" t="s">
        <v>27</v>
      </c>
      <c r="B65" s="9">
        <v>0</v>
      </c>
      <c r="C65" s="9">
        <v>0</v>
      </c>
      <c r="D65" s="9">
        <v>26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21">
        <v>0</v>
      </c>
      <c r="K65" s="21">
        <v>0</v>
      </c>
      <c r="L65" s="21">
        <v>0</v>
      </c>
      <c r="O65" s="34">
        <f t="shared" si="45"/>
        <v>0</v>
      </c>
      <c r="P65" s="34">
        <f t="shared" si="46"/>
        <v>0</v>
      </c>
      <c r="Q65" s="34">
        <f t="shared" si="47"/>
        <v>2.7282266526757609E-2</v>
      </c>
      <c r="R65" s="34">
        <f t="shared" si="48"/>
        <v>0</v>
      </c>
      <c r="S65" s="34">
        <f t="shared" si="49"/>
        <v>0</v>
      </c>
      <c r="T65" s="34">
        <f t="shared" si="50"/>
        <v>0</v>
      </c>
      <c r="U65" s="34">
        <f t="shared" si="51"/>
        <v>0</v>
      </c>
      <c r="V65" s="34">
        <f t="shared" si="52"/>
        <v>0</v>
      </c>
      <c r="W65" s="34">
        <f t="shared" si="52"/>
        <v>0</v>
      </c>
      <c r="X65" s="34">
        <f t="shared" si="52"/>
        <v>0</v>
      </c>
    </row>
    <row r="66" spans="1:24" x14ac:dyDescent="0.3">
      <c r="J66" s="21"/>
      <c r="K66" s="2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37"/>
  <sheetViews>
    <sheetView topLeftCell="A116" workbookViewId="0">
      <selection activeCell="F141" sqref="F141"/>
    </sheetView>
  </sheetViews>
  <sheetFormatPr defaultRowHeight="14.4" x14ac:dyDescent="0.3"/>
  <cols>
    <col min="4" max="4" width="9.109375" style="30"/>
  </cols>
  <sheetData>
    <row r="1" spans="2:21" x14ac:dyDescent="0.3">
      <c r="B1" t="s">
        <v>48</v>
      </c>
    </row>
    <row r="2" spans="2:21" x14ac:dyDescent="0.3">
      <c r="B2" s="18">
        <v>39508</v>
      </c>
      <c r="C2" s="7">
        <v>15</v>
      </c>
      <c r="D2" s="31"/>
    </row>
    <row r="3" spans="2:21" x14ac:dyDescent="0.3">
      <c r="B3" s="18">
        <v>39539</v>
      </c>
      <c r="C3" s="7">
        <v>129</v>
      </c>
      <c r="D3" s="31"/>
      <c r="E3" t="s">
        <v>60</v>
      </c>
      <c r="T3" t="s">
        <v>83</v>
      </c>
    </row>
    <row r="4" spans="2:21" x14ac:dyDescent="0.3">
      <c r="B4" s="18">
        <v>39569</v>
      </c>
      <c r="C4" s="7">
        <v>14</v>
      </c>
      <c r="D4" s="31"/>
      <c r="T4">
        <v>2011</v>
      </c>
      <c r="U4" s="7">
        <f>SUM($C$36:$C$47)</f>
        <v>658</v>
      </c>
    </row>
    <row r="5" spans="2:21" x14ac:dyDescent="0.3">
      <c r="B5" s="18">
        <v>39600</v>
      </c>
      <c r="C5" s="7">
        <v>92</v>
      </c>
      <c r="D5" s="31"/>
      <c r="T5">
        <v>2012</v>
      </c>
      <c r="U5" s="7">
        <f>SUM($C$48:$C$59)</f>
        <v>364</v>
      </c>
    </row>
    <row r="6" spans="2:21" x14ac:dyDescent="0.3">
      <c r="B6" s="18">
        <v>39630</v>
      </c>
      <c r="C6" s="7">
        <v>122</v>
      </c>
      <c r="D6" s="31"/>
      <c r="T6">
        <v>2013</v>
      </c>
      <c r="U6" s="7">
        <f>SUM($C$60:$C$71)</f>
        <v>311</v>
      </c>
    </row>
    <row r="7" spans="2:21" x14ac:dyDescent="0.3">
      <c r="B7" s="18">
        <v>39661</v>
      </c>
      <c r="C7" s="7">
        <v>43</v>
      </c>
      <c r="D7" s="31"/>
      <c r="T7">
        <v>2014</v>
      </c>
      <c r="U7" s="7">
        <f>SUM($C$72:$C$83)</f>
        <v>279</v>
      </c>
    </row>
    <row r="8" spans="2:21" x14ac:dyDescent="0.3">
      <c r="B8" s="18">
        <v>39692</v>
      </c>
      <c r="C8" s="7">
        <v>148</v>
      </c>
      <c r="D8" s="31"/>
      <c r="T8">
        <v>2015</v>
      </c>
      <c r="U8" s="7">
        <f>SUM($C$84:$C$95)</f>
        <v>394</v>
      </c>
    </row>
    <row r="9" spans="2:21" x14ac:dyDescent="0.3">
      <c r="B9" s="18">
        <v>39722</v>
      </c>
      <c r="C9" s="7">
        <v>416</v>
      </c>
      <c r="D9" s="31"/>
      <c r="T9">
        <v>2016</v>
      </c>
      <c r="U9" s="7">
        <f>SUM($C$96:$C$107)</f>
        <v>231</v>
      </c>
    </row>
    <row r="10" spans="2:21" x14ac:dyDescent="0.3">
      <c r="B10" s="18">
        <v>39753</v>
      </c>
      <c r="C10" s="7">
        <v>270</v>
      </c>
      <c r="D10" s="31"/>
      <c r="T10">
        <v>2017</v>
      </c>
      <c r="U10" s="7">
        <f>SUM($C$108:$C$119)</f>
        <v>768</v>
      </c>
    </row>
    <row r="11" spans="2:21" x14ac:dyDescent="0.3">
      <c r="B11" s="19">
        <v>39783</v>
      </c>
      <c r="C11" s="8">
        <v>1011</v>
      </c>
      <c r="D11" s="31">
        <f>SUM(C2:C11)</f>
        <v>2260</v>
      </c>
      <c r="U11" s="7"/>
    </row>
    <row r="12" spans="2:21" x14ac:dyDescent="0.3">
      <c r="B12" s="18">
        <v>39814</v>
      </c>
      <c r="C12" s="24">
        <v>1027</v>
      </c>
      <c r="D12" s="31"/>
      <c r="U12" s="7">
        <f>SUM(U4:U10)</f>
        <v>3005</v>
      </c>
    </row>
    <row r="13" spans="2:21" x14ac:dyDescent="0.3">
      <c r="B13" s="18">
        <v>39845</v>
      </c>
      <c r="C13" s="9">
        <v>1121</v>
      </c>
      <c r="D13" s="31"/>
    </row>
    <row r="14" spans="2:21" x14ac:dyDescent="0.3">
      <c r="B14" s="18">
        <v>39873</v>
      </c>
      <c r="C14" s="9">
        <v>474</v>
      </c>
      <c r="D14" s="31"/>
    </row>
    <row r="15" spans="2:21" x14ac:dyDescent="0.3">
      <c r="B15" s="18">
        <v>39904</v>
      </c>
      <c r="C15" s="9">
        <v>238</v>
      </c>
      <c r="D15" s="31"/>
    </row>
    <row r="16" spans="2:21" x14ac:dyDescent="0.3">
      <c r="B16" s="18">
        <v>39934</v>
      </c>
      <c r="C16" s="9">
        <v>138</v>
      </c>
      <c r="D16" s="31"/>
    </row>
    <row r="17" spans="2:22" x14ac:dyDescent="0.3">
      <c r="B17" s="18">
        <v>39965</v>
      </c>
      <c r="C17" s="9">
        <v>52</v>
      </c>
      <c r="D17" s="31"/>
    </row>
    <row r="18" spans="2:22" x14ac:dyDescent="0.3">
      <c r="B18" s="18">
        <v>39995</v>
      </c>
      <c r="C18" s="9">
        <v>168</v>
      </c>
      <c r="D18" s="31"/>
    </row>
    <row r="19" spans="2:22" x14ac:dyDescent="0.3">
      <c r="B19" s="18">
        <v>40026</v>
      </c>
      <c r="C19" s="9">
        <v>364</v>
      </c>
      <c r="D19" s="31"/>
    </row>
    <row r="20" spans="2:22" x14ac:dyDescent="0.3">
      <c r="B20" s="18">
        <v>40057</v>
      </c>
      <c r="C20" s="9">
        <v>271</v>
      </c>
      <c r="D20" s="31"/>
    </row>
    <row r="21" spans="2:22" x14ac:dyDescent="0.3">
      <c r="B21" s="18">
        <v>40087</v>
      </c>
      <c r="C21" s="9">
        <v>169</v>
      </c>
      <c r="D21" s="31"/>
    </row>
    <row r="22" spans="2:22" x14ac:dyDescent="0.3">
      <c r="B22" s="18">
        <v>40118</v>
      </c>
      <c r="C22" s="9">
        <v>160</v>
      </c>
      <c r="D22" s="31"/>
    </row>
    <row r="23" spans="2:22" x14ac:dyDescent="0.3">
      <c r="B23" s="19">
        <v>40148</v>
      </c>
      <c r="C23" s="8">
        <v>64</v>
      </c>
      <c r="D23" s="31">
        <f>SUM(C12:C23)</f>
        <v>4246</v>
      </c>
      <c r="T23" t="s">
        <v>84</v>
      </c>
    </row>
    <row r="24" spans="2:22" x14ac:dyDescent="0.3">
      <c r="B24" s="18">
        <v>40179</v>
      </c>
      <c r="C24" s="24">
        <v>113</v>
      </c>
      <c r="D24" s="31"/>
      <c r="E24" s="1" t="s">
        <v>61</v>
      </c>
    </row>
    <row r="25" spans="2:22" x14ac:dyDescent="0.3">
      <c r="B25" s="18">
        <v>40210</v>
      </c>
      <c r="C25" s="9">
        <v>199</v>
      </c>
      <c r="D25" s="31"/>
      <c r="T25" s="15" t="s">
        <v>40</v>
      </c>
      <c r="U25" s="9">
        <f>SUM('Upps til framkv ''08-''16 tímaser'!E38:K38)</f>
        <v>2080</v>
      </c>
      <c r="V25" s="2">
        <f t="shared" ref="V25:V32" si="0">U25/$U$33</f>
        <v>0.6921797004991681</v>
      </c>
    </row>
    <row r="26" spans="2:22" x14ac:dyDescent="0.3">
      <c r="B26" s="18">
        <v>40238</v>
      </c>
      <c r="C26" s="9">
        <v>32</v>
      </c>
      <c r="D26" s="31"/>
      <c r="E26" s="39" t="s">
        <v>65</v>
      </c>
      <c r="G26" s="9">
        <f>SUM('Upps til framkv ''08-''16 tímaser'!E20:K20)</f>
        <v>14</v>
      </c>
      <c r="H26" s="2">
        <f t="shared" ref="H26:H41" si="1">G26/$G$42</f>
        <v>4.6589018302828616E-3</v>
      </c>
      <c r="T26" s="15" t="s">
        <v>41</v>
      </c>
      <c r="U26" s="9">
        <f>SUM('Upps til framkv ''08-''16 tímaser'!E39:K39)</f>
        <v>181</v>
      </c>
      <c r="V26" s="2">
        <f t="shared" si="0"/>
        <v>6.0232945091514146E-2</v>
      </c>
    </row>
    <row r="27" spans="2:22" x14ac:dyDescent="0.3">
      <c r="B27" s="18">
        <v>40269</v>
      </c>
      <c r="C27" s="9">
        <v>38</v>
      </c>
      <c r="D27" s="31"/>
      <c r="E27" s="36" t="s">
        <v>63</v>
      </c>
      <c r="G27" s="9">
        <f>SUM('Upps til framkv ''08-''16 tímaser'!E21:K21)</f>
        <v>572</v>
      </c>
      <c r="H27" s="2">
        <f t="shared" si="1"/>
        <v>0.1903494176372712</v>
      </c>
      <c r="T27" s="15" t="s">
        <v>42</v>
      </c>
      <c r="U27" s="9">
        <f>SUM('Upps til framkv ''08-''16 tímaser'!E40:K40)</f>
        <v>177</v>
      </c>
      <c r="V27" s="2">
        <f t="shared" si="0"/>
        <v>5.8901830282861896E-2</v>
      </c>
    </row>
    <row r="28" spans="2:22" x14ac:dyDescent="0.3">
      <c r="B28" s="18">
        <v>40299</v>
      </c>
      <c r="C28" s="9">
        <v>45</v>
      </c>
      <c r="D28" s="31"/>
      <c r="E28" s="36" t="s">
        <v>10</v>
      </c>
      <c r="G28" s="9">
        <f>SUM('Upps til framkv ''08-''16 tímaser'!E22:K22)</f>
        <v>284</v>
      </c>
      <c r="H28" s="2">
        <f t="shared" si="1"/>
        <v>9.4509151414309489E-2</v>
      </c>
      <c r="T28" s="15" t="s">
        <v>43</v>
      </c>
      <c r="U28" s="9">
        <f>SUM('Upps til framkv ''08-''16 tímaser'!E41:K41)</f>
        <v>235</v>
      </c>
      <c r="V28" s="2">
        <f t="shared" si="0"/>
        <v>7.8202995008319467E-2</v>
      </c>
    </row>
    <row r="29" spans="2:22" x14ac:dyDescent="0.3">
      <c r="B29" s="18">
        <v>40330</v>
      </c>
      <c r="C29" s="9">
        <v>29</v>
      </c>
      <c r="D29" s="31"/>
      <c r="E29" s="36" t="s">
        <v>32</v>
      </c>
      <c r="G29" s="9">
        <f>SUM('Upps til framkv ''08-''16 tímaser'!E23:K23)</f>
        <v>65</v>
      </c>
      <c r="H29" s="2">
        <f t="shared" si="1"/>
        <v>2.1630615640599003E-2</v>
      </c>
      <c r="T29" s="15" t="s">
        <v>44</v>
      </c>
      <c r="U29" s="9">
        <f>SUM('Upps til framkv ''08-''16 tímaser'!E42:K42)</f>
        <v>26</v>
      </c>
      <c r="V29" s="2">
        <f t="shared" si="0"/>
        <v>8.6522462562396013E-3</v>
      </c>
    </row>
    <row r="30" spans="2:22" x14ac:dyDescent="0.3">
      <c r="B30" s="18">
        <v>40360</v>
      </c>
      <c r="C30" s="9">
        <v>50</v>
      </c>
      <c r="D30" s="31"/>
      <c r="E30" s="36" t="s">
        <v>11</v>
      </c>
      <c r="G30" s="9">
        <f>SUM('Upps til framkv ''08-''16 tímaser'!E24:K24)</f>
        <v>511</v>
      </c>
      <c r="H30" s="2">
        <f t="shared" si="1"/>
        <v>0.17004991680532447</v>
      </c>
      <c r="T30" s="15" t="s">
        <v>45</v>
      </c>
      <c r="U30" s="9">
        <f>SUM('Upps til framkv ''08-''16 tímaser'!E43:K43)</f>
        <v>139</v>
      </c>
      <c r="V30" s="2">
        <f t="shared" si="0"/>
        <v>4.6256239600665557E-2</v>
      </c>
    </row>
    <row r="31" spans="2:22" x14ac:dyDescent="0.3">
      <c r="B31" s="18">
        <v>40391</v>
      </c>
      <c r="C31" s="9">
        <v>67</v>
      </c>
      <c r="D31" s="31"/>
      <c r="E31" s="36" t="s">
        <v>34</v>
      </c>
      <c r="G31" s="9">
        <f>SUM('Upps til framkv ''08-''16 tímaser'!E25:K25)</f>
        <v>291</v>
      </c>
      <c r="H31" s="2">
        <f t="shared" si="1"/>
        <v>9.6838602329450921E-2</v>
      </c>
      <c r="T31" s="15" t="s">
        <v>46</v>
      </c>
      <c r="U31" s="9">
        <f>SUM('Upps til framkv ''08-''16 tímaser'!E44:K44)</f>
        <v>15</v>
      </c>
      <c r="V31" s="2">
        <f t="shared" si="0"/>
        <v>4.9916805324459234E-3</v>
      </c>
    </row>
    <row r="32" spans="2:22" x14ac:dyDescent="0.3">
      <c r="B32" s="18">
        <v>40422</v>
      </c>
      <c r="C32" s="9">
        <v>115</v>
      </c>
      <c r="D32" s="31"/>
      <c r="E32" s="36" t="s">
        <v>12</v>
      </c>
      <c r="G32" s="9">
        <f>SUM('Upps til framkv ''08-''16 tímaser'!E26:K26)</f>
        <v>107</v>
      </c>
      <c r="H32" s="2">
        <f t="shared" si="1"/>
        <v>3.5607321131447586E-2</v>
      </c>
      <c r="T32" s="11" t="s">
        <v>47</v>
      </c>
      <c r="U32" s="8">
        <f>SUM('Upps til framkv ''08-''16 tímaser'!E45:K45)</f>
        <v>152</v>
      </c>
      <c r="V32" s="3">
        <f t="shared" si="0"/>
        <v>5.0582362728785357E-2</v>
      </c>
    </row>
    <row r="33" spans="2:22" x14ac:dyDescent="0.3">
      <c r="B33" s="18">
        <v>40452</v>
      </c>
      <c r="C33" s="9">
        <v>98</v>
      </c>
      <c r="D33" s="31"/>
      <c r="E33" s="36" t="s">
        <v>39</v>
      </c>
      <c r="G33" s="9">
        <f>SUM('Upps til framkv ''08-''16 tímaser'!E27:K27)</f>
        <v>106</v>
      </c>
      <c r="H33" s="2">
        <f t="shared" si="1"/>
        <v>3.5274542429284524E-2</v>
      </c>
      <c r="U33" s="7">
        <f>SUM(U25:U32)</f>
        <v>3005</v>
      </c>
      <c r="V33" s="4">
        <f>SUM(V25:V32)</f>
        <v>1</v>
      </c>
    </row>
    <row r="34" spans="2:22" x14ac:dyDescent="0.3">
      <c r="B34" s="18">
        <v>40483</v>
      </c>
      <c r="C34" s="9">
        <v>33</v>
      </c>
      <c r="D34" s="31"/>
      <c r="E34" s="36" t="s">
        <v>35</v>
      </c>
      <c r="G34" s="9">
        <f>SUM('Upps til framkv ''08-''16 tímaser'!E28:K28)</f>
        <v>268</v>
      </c>
      <c r="H34" s="2">
        <f t="shared" si="1"/>
        <v>8.91846921797005E-2</v>
      </c>
    </row>
    <row r="35" spans="2:22" x14ac:dyDescent="0.3">
      <c r="B35" s="19">
        <v>40513</v>
      </c>
      <c r="C35" s="8">
        <v>134</v>
      </c>
      <c r="D35" s="31">
        <f>SUM(C24:C35)</f>
        <v>953</v>
      </c>
      <c r="E35" s="36" t="s">
        <v>36</v>
      </c>
      <c r="G35" s="9">
        <f>SUM('Upps til framkv ''08-''16 tímaser'!E29:K29)</f>
        <v>269</v>
      </c>
      <c r="H35" s="2">
        <f t="shared" si="1"/>
        <v>8.9517470881863556E-2</v>
      </c>
    </row>
    <row r="36" spans="2:22" x14ac:dyDescent="0.3">
      <c r="B36" s="18">
        <v>40544</v>
      </c>
      <c r="C36" s="24">
        <v>33</v>
      </c>
      <c r="D36" s="31"/>
      <c r="E36" s="36" t="s">
        <v>72</v>
      </c>
      <c r="G36" s="9">
        <f>SUM('Upps til framkv ''08-''16 tímaser'!E30:K30)</f>
        <v>93</v>
      </c>
      <c r="H36" s="2">
        <f t="shared" si="1"/>
        <v>3.0948419301164726E-2</v>
      </c>
    </row>
    <row r="37" spans="2:22" x14ac:dyDescent="0.3">
      <c r="B37" s="18">
        <v>40575</v>
      </c>
      <c r="C37" s="9">
        <v>66</v>
      </c>
      <c r="D37" s="31"/>
      <c r="E37" s="37" t="s">
        <v>13</v>
      </c>
      <c r="G37" s="9">
        <f>SUM('Upps til framkv ''08-''16 tímaser'!E31:K31)</f>
        <v>41</v>
      </c>
      <c r="H37" s="2">
        <f t="shared" si="1"/>
        <v>1.3643926788685524E-2</v>
      </c>
    </row>
    <row r="38" spans="2:22" x14ac:dyDescent="0.3">
      <c r="B38" s="18">
        <v>40603</v>
      </c>
      <c r="C38" s="9">
        <v>33</v>
      </c>
      <c r="E38" s="37" t="s">
        <v>50</v>
      </c>
      <c r="G38" s="9">
        <f>SUM('Upps til framkv ''08-''16 tímaser'!E32:K32)</f>
        <v>90</v>
      </c>
      <c r="H38" s="2">
        <f t="shared" si="1"/>
        <v>2.9950083194675542E-2</v>
      </c>
    </row>
    <row r="39" spans="2:22" x14ac:dyDescent="0.3">
      <c r="B39" s="18">
        <v>40634</v>
      </c>
      <c r="C39" s="9">
        <v>40</v>
      </c>
      <c r="E39" s="36" t="s">
        <v>37</v>
      </c>
      <c r="G39" s="9">
        <f>SUM('Upps til framkv ''08-''16 tímaser'!E33:K33)</f>
        <v>89</v>
      </c>
      <c r="H39" s="2">
        <f t="shared" si="1"/>
        <v>2.9617304492512479E-2</v>
      </c>
    </row>
    <row r="40" spans="2:22" x14ac:dyDescent="0.3">
      <c r="B40" s="18">
        <v>40664</v>
      </c>
      <c r="C40" s="9">
        <v>87</v>
      </c>
      <c r="E40" s="37" t="s">
        <v>38</v>
      </c>
      <c r="G40" s="9">
        <f>SUM('Upps til framkv ''08-''16 tímaser'!E34:K34)</f>
        <v>166</v>
      </c>
      <c r="H40" s="2">
        <f t="shared" si="1"/>
        <v>5.5241264559068221E-2</v>
      </c>
    </row>
    <row r="41" spans="2:22" x14ac:dyDescent="0.3">
      <c r="B41" s="18">
        <v>40695</v>
      </c>
      <c r="C41" s="9">
        <v>71</v>
      </c>
      <c r="E41" s="37" t="s">
        <v>73</v>
      </c>
      <c r="G41" s="9">
        <f>SUM('Upps til framkv ''08-''16 tímaser'!E35:K35)</f>
        <v>39</v>
      </c>
      <c r="H41" s="3">
        <f t="shared" si="1"/>
        <v>1.29783693843594E-2</v>
      </c>
    </row>
    <row r="42" spans="2:22" x14ac:dyDescent="0.3">
      <c r="B42" s="18">
        <v>40725</v>
      </c>
      <c r="C42" s="9">
        <v>38</v>
      </c>
      <c r="E42" s="5" t="s">
        <v>14</v>
      </c>
      <c r="G42" s="7">
        <f>SUM(G26:G41)</f>
        <v>3005</v>
      </c>
      <c r="H42" s="4">
        <f>SUM(H26:H41)</f>
        <v>0.99999999999999989</v>
      </c>
    </row>
    <row r="43" spans="2:22" x14ac:dyDescent="0.3">
      <c r="B43" s="18">
        <v>40756</v>
      </c>
      <c r="C43" s="9">
        <v>80</v>
      </c>
    </row>
    <row r="44" spans="2:22" x14ac:dyDescent="0.3">
      <c r="B44" s="18">
        <v>40787</v>
      </c>
      <c r="C44" s="9">
        <v>80</v>
      </c>
    </row>
    <row r="45" spans="2:22" x14ac:dyDescent="0.3">
      <c r="B45" s="18">
        <v>40817</v>
      </c>
      <c r="C45" s="9">
        <v>61</v>
      </c>
    </row>
    <row r="46" spans="2:22" x14ac:dyDescent="0.3">
      <c r="B46" s="18">
        <v>40848</v>
      </c>
      <c r="C46" s="9">
        <v>30</v>
      </c>
    </row>
    <row r="47" spans="2:22" x14ac:dyDescent="0.3">
      <c r="B47" s="19">
        <v>40878</v>
      </c>
      <c r="C47" s="8">
        <v>39</v>
      </c>
      <c r="D47" s="31">
        <f>SUM(C36:C47)</f>
        <v>658</v>
      </c>
    </row>
    <row r="48" spans="2:22" x14ac:dyDescent="0.3">
      <c r="B48" s="18">
        <v>40909</v>
      </c>
      <c r="C48" s="25">
        <v>85</v>
      </c>
    </row>
    <row r="49" spans="2:4" x14ac:dyDescent="0.3">
      <c r="B49" s="18">
        <v>40940</v>
      </c>
      <c r="C49" s="26">
        <v>40</v>
      </c>
    </row>
    <row r="50" spans="2:4" x14ac:dyDescent="0.3">
      <c r="B50" s="18">
        <v>40969</v>
      </c>
      <c r="C50" s="26">
        <v>34</v>
      </c>
    </row>
    <row r="51" spans="2:4" x14ac:dyDescent="0.3">
      <c r="B51" s="18">
        <v>41000</v>
      </c>
      <c r="C51" s="26">
        <v>24</v>
      </c>
    </row>
    <row r="52" spans="2:4" x14ac:dyDescent="0.3">
      <c r="B52" s="18">
        <v>41030</v>
      </c>
      <c r="C52" s="26">
        <v>13</v>
      </c>
    </row>
    <row r="53" spans="2:4" x14ac:dyDescent="0.3">
      <c r="B53" s="18">
        <v>41061</v>
      </c>
      <c r="C53" s="26">
        <v>1</v>
      </c>
    </row>
    <row r="54" spans="2:4" x14ac:dyDescent="0.3">
      <c r="B54" s="18">
        <v>41091</v>
      </c>
      <c r="C54" s="26">
        <v>24</v>
      </c>
    </row>
    <row r="55" spans="2:4" x14ac:dyDescent="0.3">
      <c r="B55" s="18">
        <v>41122</v>
      </c>
      <c r="C55" s="26">
        <v>8</v>
      </c>
    </row>
    <row r="56" spans="2:4" x14ac:dyDescent="0.3">
      <c r="B56" s="18">
        <v>41153</v>
      </c>
      <c r="C56" s="26">
        <v>7</v>
      </c>
    </row>
    <row r="57" spans="2:4" x14ac:dyDescent="0.3">
      <c r="B57" s="18">
        <v>41183</v>
      </c>
      <c r="C57" s="26">
        <v>26</v>
      </c>
    </row>
    <row r="58" spans="2:4" x14ac:dyDescent="0.3">
      <c r="B58" s="18">
        <v>41214</v>
      </c>
      <c r="C58" s="26">
        <v>26</v>
      </c>
    </row>
    <row r="59" spans="2:4" x14ac:dyDescent="0.3">
      <c r="B59" s="19">
        <v>41244</v>
      </c>
      <c r="C59" s="27">
        <v>76</v>
      </c>
      <c r="D59" s="31">
        <f>SUM(C48:C59)</f>
        <v>364</v>
      </c>
    </row>
    <row r="60" spans="2:4" x14ac:dyDescent="0.3">
      <c r="B60" s="18">
        <v>41275</v>
      </c>
      <c r="C60" s="24">
        <v>95</v>
      </c>
    </row>
    <row r="61" spans="2:4" x14ac:dyDescent="0.3">
      <c r="B61" s="18">
        <v>41306</v>
      </c>
      <c r="C61" s="9">
        <v>48</v>
      </c>
    </row>
    <row r="62" spans="2:4" x14ac:dyDescent="0.3">
      <c r="B62" s="18">
        <v>41334</v>
      </c>
      <c r="C62" s="9">
        <v>37</v>
      </c>
    </row>
    <row r="63" spans="2:4" x14ac:dyDescent="0.3">
      <c r="B63" s="18">
        <v>41365</v>
      </c>
      <c r="C63" s="9">
        <v>28</v>
      </c>
    </row>
    <row r="64" spans="2:4" x14ac:dyDescent="0.3">
      <c r="B64" s="20">
        <v>41395</v>
      </c>
      <c r="C64" s="9">
        <v>22</v>
      </c>
    </row>
    <row r="65" spans="2:4" x14ac:dyDescent="0.3">
      <c r="B65" s="20">
        <v>41426</v>
      </c>
      <c r="C65" s="9">
        <v>2</v>
      </c>
    </row>
    <row r="66" spans="2:4" x14ac:dyDescent="0.3">
      <c r="B66" s="20">
        <v>41456</v>
      </c>
      <c r="C66" s="9">
        <v>0</v>
      </c>
    </row>
    <row r="67" spans="2:4" x14ac:dyDescent="0.3">
      <c r="B67" s="20">
        <v>41487</v>
      </c>
      <c r="C67" s="9">
        <v>2</v>
      </c>
    </row>
    <row r="68" spans="2:4" x14ac:dyDescent="0.3">
      <c r="B68" s="20">
        <v>41518</v>
      </c>
      <c r="C68" s="9">
        <v>0</v>
      </c>
    </row>
    <row r="69" spans="2:4" x14ac:dyDescent="0.3">
      <c r="B69" s="20">
        <v>41548</v>
      </c>
      <c r="C69" s="9">
        <v>27</v>
      </c>
    </row>
    <row r="70" spans="2:4" x14ac:dyDescent="0.3">
      <c r="B70" s="18">
        <v>41579</v>
      </c>
      <c r="C70" s="9">
        <v>0</v>
      </c>
    </row>
    <row r="71" spans="2:4" x14ac:dyDescent="0.3">
      <c r="B71" s="19">
        <v>41609</v>
      </c>
      <c r="C71" s="8">
        <v>50</v>
      </c>
      <c r="D71" s="31">
        <f>SUM(C60:C71)</f>
        <v>311</v>
      </c>
    </row>
    <row r="72" spans="2:4" x14ac:dyDescent="0.3">
      <c r="B72" s="18">
        <v>41640</v>
      </c>
      <c r="C72" s="24">
        <v>67</v>
      </c>
    </row>
    <row r="73" spans="2:4" x14ac:dyDescent="0.3">
      <c r="B73" s="20">
        <v>41671</v>
      </c>
      <c r="C73" s="9">
        <v>32</v>
      </c>
    </row>
    <row r="74" spans="2:4" x14ac:dyDescent="0.3">
      <c r="B74" s="20">
        <v>41699</v>
      </c>
      <c r="C74" s="9">
        <v>47</v>
      </c>
    </row>
    <row r="75" spans="2:4" x14ac:dyDescent="0.3">
      <c r="B75" s="20">
        <v>41730</v>
      </c>
      <c r="C75" s="9">
        <v>13</v>
      </c>
    </row>
    <row r="76" spans="2:4" x14ac:dyDescent="0.3">
      <c r="B76" s="20">
        <v>41760</v>
      </c>
      <c r="C76" s="9">
        <v>4</v>
      </c>
    </row>
    <row r="77" spans="2:4" x14ac:dyDescent="0.3">
      <c r="B77" s="20">
        <v>41791</v>
      </c>
      <c r="C77" s="9">
        <v>8</v>
      </c>
    </row>
    <row r="78" spans="2:4" x14ac:dyDescent="0.3">
      <c r="B78" s="20">
        <v>41821</v>
      </c>
      <c r="C78" s="9">
        <v>1</v>
      </c>
    </row>
    <row r="79" spans="2:4" x14ac:dyDescent="0.3">
      <c r="B79" s="20">
        <v>41852</v>
      </c>
      <c r="C79" s="9">
        <v>0</v>
      </c>
    </row>
    <row r="80" spans="2:4" x14ac:dyDescent="0.3">
      <c r="B80" s="20">
        <v>41883</v>
      </c>
      <c r="C80" s="9">
        <v>0</v>
      </c>
    </row>
    <row r="81" spans="2:4" x14ac:dyDescent="0.3">
      <c r="B81" s="20">
        <v>41913</v>
      </c>
      <c r="C81" s="9">
        <v>0</v>
      </c>
    </row>
    <row r="82" spans="2:4" x14ac:dyDescent="0.3">
      <c r="B82" s="20">
        <v>41944</v>
      </c>
      <c r="C82" s="9">
        <v>50</v>
      </c>
    </row>
    <row r="83" spans="2:4" x14ac:dyDescent="0.3">
      <c r="B83" s="19">
        <v>41974</v>
      </c>
      <c r="C83" s="8">
        <v>57</v>
      </c>
      <c r="D83" s="31">
        <f>SUM(C72:C83)</f>
        <v>279</v>
      </c>
    </row>
    <row r="84" spans="2:4" x14ac:dyDescent="0.3">
      <c r="B84" s="20">
        <v>42005</v>
      </c>
      <c r="C84" s="28">
        <v>59</v>
      </c>
    </row>
    <row r="85" spans="2:4" x14ac:dyDescent="0.3">
      <c r="B85" s="20">
        <v>42036</v>
      </c>
      <c r="C85" s="21">
        <v>26</v>
      </c>
    </row>
    <row r="86" spans="2:4" x14ac:dyDescent="0.3">
      <c r="B86" s="20">
        <v>42064</v>
      </c>
      <c r="C86" s="21">
        <v>34</v>
      </c>
    </row>
    <row r="87" spans="2:4" x14ac:dyDescent="0.3">
      <c r="B87" s="20">
        <v>42095</v>
      </c>
      <c r="C87" s="21">
        <v>21</v>
      </c>
    </row>
    <row r="88" spans="2:4" x14ac:dyDescent="0.3">
      <c r="B88" s="20">
        <v>42125</v>
      </c>
      <c r="C88" s="21">
        <v>146</v>
      </c>
    </row>
    <row r="89" spans="2:4" x14ac:dyDescent="0.3">
      <c r="B89" s="20">
        <v>42156</v>
      </c>
      <c r="C89" s="21">
        <v>2</v>
      </c>
    </row>
    <row r="90" spans="2:4" x14ac:dyDescent="0.3">
      <c r="B90" s="20">
        <v>42186</v>
      </c>
      <c r="C90" s="21">
        <v>25</v>
      </c>
    </row>
    <row r="91" spans="2:4" x14ac:dyDescent="0.3">
      <c r="B91" s="20">
        <v>42217</v>
      </c>
      <c r="C91" s="21">
        <v>1</v>
      </c>
    </row>
    <row r="92" spans="2:4" x14ac:dyDescent="0.3">
      <c r="B92" s="20">
        <v>42248</v>
      </c>
      <c r="C92" s="21">
        <v>17</v>
      </c>
    </row>
    <row r="93" spans="2:4" x14ac:dyDescent="0.3">
      <c r="B93" s="20">
        <v>42278</v>
      </c>
      <c r="C93" s="21">
        <v>6</v>
      </c>
    </row>
    <row r="94" spans="2:4" x14ac:dyDescent="0.3">
      <c r="B94" s="20">
        <v>42309</v>
      </c>
      <c r="C94" s="21">
        <v>19</v>
      </c>
    </row>
    <row r="95" spans="2:4" x14ac:dyDescent="0.3">
      <c r="B95" s="19">
        <v>42339</v>
      </c>
      <c r="C95" s="29">
        <v>38</v>
      </c>
      <c r="D95" s="31">
        <f>SUM(C84:C95)</f>
        <v>394</v>
      </c>
    </row>
    <row r="96" spans="2:4" x14ac:dyDescent="0.3">
      <c r="B96" s="20">
        <v>42370</v>
      </c>
      <c r="C96" s="47">
        <v>21</v>
      </c>
    </row>
    <row r="97" spans="2:4" x14ac:dyDescent="0.3">
      <c r="B97" s="20">
        <v>42401</v>
      </c>
      <c r="C97" s="47">
        <v>0</v>
      </c>
    </row>
    <row r="98" spans="2:4" x14ac:dyDescent="0.3">
      <c r="B98" s="20">
        <v>42430</v>
      </c>
      <c r="C98" s="47">
        <v>49</v>
      </c>
    </row>
    <row r="99" spans="2:4" x14ac:dyDescent="0.3">
      <c r="B99" s="20">
        <v>42461</v>
      </c>
      <c r="C99" s="47">
        <v>10</v>
      </c>
    </row>
    <row r="100" spans="2:4" x14ac:dyDescent="0.3">
      <c r="B100" s="20">
        <v>42491</v>
      </c>
      <c r="C100" s="47">
        <v>19</v>
      </c>
    </row>
    <row r="101" spans="2:4" x14ac:dyDescent="0.3">
      <c r="B101" s="20">
        <v>42522</v>
      </c>
      <c r="C101" s="47">
        <v>17</v>
      </c>
    </row>
    <row r="102" spans="2:4" x14ac:dyDescent="0.3">
      <c r="B102" s="20">
        <v>42552</v>
      </c>
      <c r="C102" s="47">
        <v>25</v>
      </c>
    </row>
    <row r="103" spans="2:4" x14ac:dyDescent="0.3">
      <c r="B103" s="20">
        <v>42583</v>
      </c>
      <c r="C103" s="47">
        <v>25</v>
      </c>
    </row>
    <row r="104" spans="2:4" x14ac:dyDescent="0.3">
      <c r="B104" s="20">
        <v>42614</v>
      </c>
      <c r="C104" s="47">
        <v>0</v>
      </c>
    </row>
    <row r="105" spans="2:4" x14ac:dyDescent="0.3">
      <c r="B105" s="20">
        <v>42644</v>
      </c>
      <c r="C105" s="47">
        <v>1</v>
      </c>
    </row>
    <row r="106" spans="2:4" x14ac:dyDescent="0.3">
      <c r="B106" s="20">
        <v>42675</v>
      </c>
      <c r="C106" s="47">
        <v>15</v>
      </c>
    </row>
    <row r="107" spans="2:4" x14ac:dyDescent="0.3">
      <c r="B107" s="19">
        <v>42705</v>
      </c>
      <c r="C107" s="27">
        <v>49</v>
      </c>
      <c r="D107" s="31">
        <f>SUM(C96:C107)</f>
        <v>231</v>
      </c>
    </row>
    <row r="108" spans="2:4" x14ac:dyDescent="0.3">
      <c r="B108" s="20">
        <v>42736</v>
      </c>
      <c r="C108" s="47">
        <v>114</v>
      </c>
    </row>
    <row r="109" spans="2:4" x14ac:dyDescent="0.3">
      <c r="B109" s="20">
        <v>42767</v>
      </c>
      <c r="C109" s="47">
        <v>64</v>
      </c>
    </row>
    <row r="110" spans="2:4" x14ac:dyDescent="0.3">
      <c r="B110" s="20">
        <v>42795</v>
      </c>
      <c r="C110" s="47">
        <v>20</v>
      </c>
    </row>
    <row r="111" spans="2:4" x14ac:dyDescent="0.3">
      <c r="B111" s="20">
        <v>42826</v>
      </c>
      <c r="C111" s="47">
        <v>148</v>
      </c>
    </row>
    <row r="112" spans="2:4" x14ac:dyDescent="0.3">
      <c r="B112" s="20">
        <v>42856</v>
      </c>
      <c r="C112" s="47">
        <v>41</v>
      </c>
    </row>
    <row r="113" spans="2:4" x14ac:dyDescent="0.3">
      <c r="B113" s="20">
        <v>42887</v>
      </c>
      <c r="C113" s="47">
        <v>79</v>
      </c>
    </row>
    <row r="114" spans="2:4" x14ac:dyDescent="0.3">
      <c r="B114" s="20">
        <v>42917</v>
      </c>
      <c r="C114" s="47">
        <v>80</v>
      </c>
    </row>
    <row r="115" spans="2:4" x14ac:dyDescent="0.3">
      <c r="B115" s="20">
        <v>42948</v>
      </c>
      <c r="C115" s="47">
        <v>15</v>
      </c>
    </row>
    <row r="116" spans="2:4" x14ac:dyDescent="0.3">
      <c r="B116" s="20">
        <v>42979</v>
      </c>
      <c r="C116" s="47">
        <v>99</v>
      </c>
    </row>
    <row r="117" spans="2:4" x14ac:dyDescent="0.3">
      <c r="B117" s="20">
        <v>43009</v>
      </c>
      <c r="C117" s="47">
        <v>66</v>
      </c>
    </row>
    <row r="118" spans="2:4" x14ac:dyDescent="0.3">
      <c r="B118" s="20">
        <v>43040</v>
      </c>
      <c r="C118" s="47">
        <v>26</v>
      </c>
    </row>
    <row r="119" spans="2:4" x14ac:dyDescent="0.3">
      <c r="B119" s="19">
        <v>43070</v>
      </c>
      <c r="C119" s="27">
        <v>16</v>
      </c>
      <c r="D119" s="31">
        <f>SUM(C108:C119)</f>
        <v>768</v>
      </c>
    </row>
    <row r="120" spans="2:4" x14ac:dyDescent="0.3">
      <c r="B120" s="20">
        <v>43101</v>
      </c>
      <c r="C120" s="84">
        <v>68</v>
      </c>
    </row>
    <row r="121" spans="2:4" x14ac:dyDescent="0.3">
      <c r="B121" s="20">
        <v>43132</v>
      </c>
      <c r="C121" s="84">
        <v>33</v>
      </c>
    </row>
    <row r="122" spans="2:4" x14ac:dyDescent="0.3">
      <c r="B122" s="20">
        <v>43160</v>
      </c>
      <c r="C122" s="84">
        <v>134</v>
      </c>
    </row>
    <row r="123" spans="2:4" x14ac:dyDescent="0.3">
      <c r="B123" s="20">
        <v>43191</v>
      </c>
      <c r="C123" s="84">
        <v>10</v>
      </c>
    </row>
    <row r="124" spans="2:4" x14ac:dyDescent="0.3">
      <c r="B124" s="20">
        <v>43221</v>
      </c>
      <c r="C124" s="84">
        <v>68</v>
      </c>
    </row>
    <row r="125" spans="2:4" x14ac:dyDescent="0.3">
      <c r="B125" s="20">
        <v>43252</v>
      </c>
      <c r="C125" s="84">
        <v>4</v>
      </c>
    </row>
    <row r="126" spans="2:4" x14ac:dyDescent="0.3">
      <c r="B126" s="20">
        <v>43282</v>
      </c>
      <c r="C126" s="84">
        <v>45</v>
      </c>
    </row>
    <row r="127" spans="2:4" x14ac:dyDescent="0.3">
      <c r="B127" s="20">
        <v>43313</v>
      </c>
      <c r="C127" s="84">
        <v>91</v>
      </c>
    </row>
    <row r="128" spans="2:4" x14ac:dyDescent="0.3">
      <c r="B128" s="20">
        <v>43344</v>
      </c>
      <c r="C128" s="84">
        <v>49</v>
      </c>
    </row>
    <row r="129" spans="2:5" x14ac:dyDescent="0.3">
      <c r="B129" s="20">
        <v>43374</v>
      </c>
      <c r="C129" s="84">
        <v>1</v>
      </c>
    </row>
    <row r="130" spans="2:5" x14ac:dyDescent="0.3">
      <c r="B130" s="20">
        <v>43405</v>
      </c>
      <c r="C130" s="84">
        <v>7</v>
      </c>
    </row>
    <row r="131" spans="2:5" x14ac:dyDescent="0.3">
      <c r="B131" s="19">
        <v>43435</v>
      </c>
      <c r="C131" s="29">
        <v>4</v>
      </c>
      <c r="D131" s="93">
        <f>SUM(C120:C131)</f>
        <v>514</v>
      </c>
    </row>
    <row r="132" spans="2:5" x14ac:dyDescent="0.3">
      <c r="B132" s="91">
        <v>43466</v>
      </c>
      <c r="C132" s="50">
        <v>207</v>
      </c>
      <c r="D132" s="53"/>
    </row>
    <row r="133" spans="2:5" x14ac:dyDescent="0.3">
      <c r="B133" s="91">
        <v>43497</v>
      </c>
      <c r="C133" s="50">
        <v>1</v>
      </c>
      <c r="D133" s="53"/>
    </row>
    <row r="134" spans="2:5" x14ac:dyDescent="0.3">
      <c r="B134" s="91">
        <v>43525</v>
      </c>
      <c r="C134" s="48">
        <v>177</v>
      </c>
      <c r="D134" s="53"/>
    </row>
    <row r="135" spans="2:5" x14ac:dyDescent="0.3">
      <c r="B135" s="92">
        <v>43556</v>
      </c>
      <c r="C135" s="83">
        <v>160</v>
      </c>
      <c r="D135" s="94">
        <f>SUM(C132:C135)</f>
        <v>545</v>
      </c>
      <c r="E135" s="45" t="s">
        <v>89</v>
      </c>
    </row>
    <row r="136" spans="2:5" x14ac:dyDescent="0.3">
      <c r="B136" s="95" t="s">
        <v>49</v>
      </c>
      <c r="C136" s="96">
        <f>SUM(C2:C135)</f>
        <v>11523</v>
      </c>
      <c r="D136" s="97"/>
      <c r="E136" s="95"/>
    </row>
    <row r="137" spans="2:5" x14ac:dyDescent="0.3">
      <c r="B137" s="1" t="s">
        <v>88</v>
      </c>
      <c r="C137" s="82">
        <f>SUM(C48:C131)</f>
        <v>2861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5"/>
  <sheetViews>
    <sheetView workbookViewId="0">
      <pane ySplit="4" topLeftCell="A10" activePane="bottomLeft" state="frozen"/>
      <selection pane="bottomLeft" activeCell="Y36" sqref="Y36"/>
    </sheetView>
  </sheetViews>
  <sheetFormatPr defaultRowHeight="14.4" x14ac:dyDescent="0.3"/>
  <cols>
    <col min="1" max="1" width="21" style="36" customWidth="1"/>
    <col min="2" max="8" width="7.44140625" customWidth="1"/>
    <col min="9" max="12" width="7.6640625" customWidth="1"/>
    <col min="13" max="13" width="6.109375" customWidth="1"/>
    <col min="14" max="20" width="7.44140625" customWidth="1"/>
    <col min="21" max="24" width="7.6640625" customWidth="1"/>
  </cols>
  <sheetData>
    <row r="1" spans="1:24" ht="18" x14ac:dyDescent="0.35">
      <c r="A1" s="35" t="s">
        <v>74</v>
      </c>
      <c r="N1" s="22" t="s">
        <v>62</v>
      </c>
    </row>
    <row r="2" spans="1:24" ht="15" customHeight="1" x14ac:dyDescent="0.35">
      <c r="A2" s="35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L2" s="12">
        <v>2018</v>
      </c>
      <c r="N2" s="12">
        <v>2008</v>
      </c>
      <c r="O2" s="12">
        <v>2009</v>
      </c>
      <c r="P2" s="12">
        <v>2010</v>
      </c>
      <c r="Q2" s="12">
        <v>2011</v>
      </c>
      <c r="R2" s="12">
        <v>2012</v>
      </c>
      <c r="S2" s="12">
        <v>2013</v>
      </c>
      <c r="T2" s="12">
        <v>2014</v>
      </c>
      <c r="U2" s="12">
        <v>2015</v>
      </c>
      <c r="V2" s="12">
        <v>2016</v>
      </c>
      <c r="W2" s="12">
        <v>2017</v>
      </c>
      <c r="X2" s="12">
        <v>2018</v>
      </c>
    </row>
    <row r="3" spans="1:24" ht="15" customHeight="1" x14ac:dyDescent="0.3">
      <c r="A3" s="17" t="s">
        <v>56</v>
      </c>
      <c r="B3" s="23">
        <f>SUM(B6:B17)</f>
        <v>103</v>
      </c>
      <c r="C3" s="23">
        <f t="shared" ref="C3:I3" si="0">SUM(C6:C17)</f>
        <v>54</v>
      </c>
      <c r="D3" s="23">
        <f t="shared" si="0"/>
        <v>29</v>
      </c>
      <c r="E3" s="23">
        <f t="shared" si="0"/>
        <v>23</v>
      </c>
      <c r="F3" s="23">
        <f t="shared" si="0"/>
        <v>9</v>
      </c>
      <c r="G3" s="23">
        <f t="shared" si="0"/>
        <v>11</v>
      </c>
      <c r="H3" s="23">
        <f t="shared" si="0"/>
        <v>10</v>
      </c>
      <c r="I3" s="23">
        <f t="shared" si="0"/>
        <v>11</v>
      </c>
      <c r="J3" s="23">
        <v>13</v>
      </c>
      <c r="K3" s="23">
        <v>17</v>
      </c>
      <c r="L3" s="23">
        <v>15</v>
      </c>
      <c r="N3" s="32">
        <f>B3/B$3</f>
        <v>1</v>
      </c>
      <c r="O3" s="32">
        <f t="shared" ref="O3:X3" si="1">C3/C$3</f>
        <v>1</v>
      </c>
      <c r="P3" s="32">
        <f t="shared" si="1"/>
        <v>1</v>
      </c>
      <c r="Q3" s="32">
        <f t="shared" si="1"/>
        <v>1</v>
      </c>
      <c r="R3" s="32">
        <f t="shared" si="1"/>
        <v>1</v>
      </c>
      <c r="S3" s="32">
        <f t="shared" si="1"/>
        <v>1</v>
      </c>
      <c r="T3" s="32">
        <f t="shared" si="1"/>
        <v>1</v>
      </c>
      <c r="U3" s="32">
        <f t="shared" si="1"/>
        <v>1</v>
      </c>
      <c r="V3" s="32">
        <f t="shared" si="1"/>
        <v>1</v>
      </c>
      <c r="W3" s="32">
        <f t="shared" si="1"/>
        <v>1</v>
      </c>
      <c r="X3" s="32">
        <f t="shared" si="1"/>
        <v>1</v>
      </c>
    </row>
    <row r="4" spans="1:24" ht="15" customHeight="1" x14ac:dyDescent="0.3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3">
      <c r="A5" s="17" t="s">
        <v>54</v>
      </c>
    </row>
    <row r="6" spans="1:24" x14ac:dyDescent="0.3">
      <c r="A6" s="36" t="s">
        <v>67</v>
      </c>
      <c r="B6">
        <v>2</v>
      </c>
      <c r="C6">
        <v>10</v>
      </c>
      <c r="D6">
        <v>4</v>
      </c>
      <c r="E6">
        <v>2</v>
      </c>
      <c r="F6">
        <v>0</v>
      </c>
      <c r="G6">
        <v>2</v>
      </c>
      <c r="H6">
        <v>0</v>
      </c>
      <c r="I6">
        <v>3</v>
      </c>
      <c r="J6">
        <v>1</v>
      </c>
      <c r="K6" s="6">
        <v>2</v>
      </c>
      <c r="L6" s="43">
        <v>2</v>
      </c>
      <c r="N6" s="32">
        <f t="shared" ref="N6:X17" si="2">B6/B$3</f>
        <v>1.9417475728155338E-2</v>
      </c>
      <c r="O6" s="32">
        <f t="shared" si="2"/>
        <v>0.18518518518518517</v>
      </c>
      <c r="P6" s="32">
        <f t="shared" si="2"/>
        <v>0.13793103448275862</v>
      </c>
      <c r="Q6" s="32">
        <f t="shared" si="2"/>
        <v>8.6956521739130432E-2</v>
      </c>
      <c r="R6" s="32">
        <f t="shared" si="2"/>
        <v>0</v>
      </c>
      <c r="S6" s="32">
        <f t="shared" si="2"/>
        <v>0.18181818181818182</v>
      </c>
      <c r="T6" s="32">
        <f t="shared" si="2"/>
        <v>0</v>
      </c>
      <c r="U6" s="32">
        <f t="shared" si="2"/>
        <v>0.27272727272727271</v>
      </c>
      <c r="V6" s="32">
        <f t="shared" si="2"/>
        <v>7.6923076923076927E-2</v>
      </c>
      <c r="W6" s="32">
        <f t="shared" si="2"/>
        <v>0.11764705882352941</v>
      </c>
      <c r="X6" s="32">
        <f t="shared" si="2"/>
        <v>0.13333333333333333</v>
      </c>
    </row>
    <row r="7" spans="1:24" x14ac:dyDescent="0.3">
      <c r="A7" s="36" t="s">
        <v>66</v>
      </c>
      <c r="B7">
        <v>3</v>
      </c>
      <c r="C7">
        <v>0</v>
      </c>
      <c r="D7">
        <v>3</v>
      </c>
      <c r="E7">
        <v>3</v>
      </c>
      <c r="F7">
        <v>1</v>
      </c>
      <c r="G7">
        <v>1</v>
      </c>
      <c r="H7">
        <v>0</v>
      </c>
      <c r="I7">
        <v>0</v>
      </c>
      <c r="J7">
        <v>1</v>
      </c>
      <c r="K7" s="6">
        <v>2</v>
      </c>
      <c r="L7" s="43">
        <v>0</v>
      </c>
      <c r="N7" s="32">
        <f t="shared" si="2"/>
        <v>2.9126213592233011E-2</v>
      </c>
      <c r="O7" s="32">
        <f t="shared" si="2"/>
        <v>0</v>
      </c>
      <c r="P7" s="32">
        <f t="shared" si="2"/>
        <v>0.10344827586206896</v>
      </c>
      <c r="Q7" s="32">
        <f t="shared" si="2"/>
        <v>0.13043478260869565</v>
      </c>
      <c r="R7" s="32">
        <f t="shared" si="2"/>
        <v>0.1111111111111111</v>
      </c>
      <c r="S7" s="32">
        <f t="shared" si="2"/>
        <v>9.0909090909090912E-2</v>
      </c>
      <c r="T7" s="32">
        <f t="shared" si="2"/>
        <v>0</v>
      </c>
      <c r="U7" s="32">
        <f t="shared" si="2"/>
        <v>0</v>
      </c>
      <c r="V7" s="32">
        <f t="shared" si="2"/>
        <v>7.6923076923076927E-2</v>
      </c>
      <c r="W7" s="32">
        <f t="shared" si="2"/>
        <v>0.11764705882352941</v>
      </c>
      <c r="X7" s="32">
        <f t="shared" si="2"/>
        <v>0</v>
      </c>
    </row>
    <row r="8" spans="1:24" x14ac:dyDescent="0.3">
      <c r="A8" s="36" t="s">
        <v>2</v>
      </c>
      <c r="B8">
        <v>0</v>
      </c>
      <c r="C8">
        <v>7</v>
      </c>
      <c r="D8">
        <v>3</v>
      </c>
      <c r="E8">
        <v>1</v>
      </c>
      <c r="F8">
        <v>0</v>
      </c>
      <c r="G8">
        <v>0</v>
      </c>
      <c r="H8">
        <v>0</v>
      </c>
      <c r="I8">
        <v>3</v>
      </c>
      <c r="J8">
        <v>2</v>
      </c>
      <c r="K8" s="6">
        <v>2</v>
      </c>
      <c r="L8" s="43">
        <v>0</v>
      </c>
      <c r="N8" s="32">
        <f t="shared" si="2"/>
        <v>0</v>
      </c>
      <c r="O8" s="32">
        <f t="shared" si="2"/>
        <v>0.12962962962962962</v>
      </c>
      <c r="P8" s="32">
        <f t="shared" si="2"/>
        <v>0.10344827586206896</v>
      </c>
      <c r="Q8" s="32">
        <f t="shared" si="2"/>
        <v>4.3478260869565216E-2</v>
      </c>
      <c r="R8" s="32">
        <f t="shared" si="2"/>
        <v>0</v>
      </c>
      <c r="S8" s="32">
        <f t="shared" si="2"/>
        <v>0</v>
      </c>
      <c r="T8" s="32">
        <f t="shared" si="2"/>
        <v>0</v>
      </c>
      <c r="U8" s="32">
        <f t="shared" si="2"/>
        <v>0.27272727272727271</v>
      </c>
      <c r="V8" s="32">
        <f t="shared" si="2"/>
        <v>0.15384615384615385</v>
      </c>
      <c r="W8" s="32">
        <f t="shared" si="2"/>
        <v>0.11764705882352941</v>
      </c>
      <c r="X8" s="32">
        <f t="shared" si="2"/>
        <v>0</v>
      </c>
    </row>
    <row r="9" spans="1:24" x14ac:dyDescent="0.3">
      <c r="A9" s="36" t="s">
        <v>3</v>
      </c>
      <c r="B9">
        <v>1</v>
      </c>
      <c r="C9">
        <v>7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1</v>
      </c>
      <c r="K9" s="6">
        <v>0</v>
      </c>
      <c r="L9" s="43">
        <v>2</v>
      </c>
      <c r="N9" s="32">
        <f t="shared" si="2"/>
        <v>9.7087378640776691E-3</v>
      </c>
      <c r="O9" s="32">
        <f t="shared" si="2"/>
        <v>0.12962962962962962</v>
      </c>
      <c r="P9" s="32">
        <f t="shared" si="2"/>
        <v>0</v>
      </c>
      <c r="Q9" s="32">
        <f t="shared" si="2"/>
        <v>8.6956521739130432E-2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7.6923076923076927E-2</v>
      </c>
      <c r="W9" s="32">
        <f t="shared" si="2"/>
        <v>0</v>
      </c>
      <c r="X9" s="32">
        <f t="shared" si="2"/>
        <v>0.13333333333333333</v>
      </c>
    </row>
    <row r="10" spans="1:24" x14ac:dyDescent="0.3">
      <c r="A10" s="36" t="s">
        <v>4</v>
      </c>
      <c r="B10">
        <v>4</v>
      </c>
      <c r="C10">
        <v>2</v>
      </c>
      <c r="D10">
        <v>2</v>
      </c>
      <c r="E10">
        <v>4</v>
      </c>
      <c r="F10">
        <v>0</v>
      </c>
      <c r="G10">
        <v>0</v>
      </c>
      <c r="H10">
        <v>0</v>
      </c>
      <c r="I10">
        <v>1</v>
      </c>
      <c r="J10">
        <v>0</v>
      </c>
      <c r="K10" s="6">
        <v>1</v>
      </c>
      <c r="L10" s="43">
        <v>3</v>
      </c>
      <c r="N10" s="32">
        <f t="shared" si="2"/>
        <v>3.8834951456310676E-2</v>
      </c>
      <c r="O10" s="32">
        <f t="shared" si="2"/>
        <v>3.7037037037037035E-2</v>
      </c>
      <c r="P10" s="32">
        <f t="shared" si="2"/>
        <v>6.8965517241379309E-2</v>
      </c>
      <c r="Q10" s="32">
        <f t="shared" si="2"/>
        <v>0.17391304347826086</v>
      </c>
      <c r="R10" s="32">
        <f t="shared" si="2"/>
        <v>0</v>
      </c>
      <c r="S10" s="32">
        <f t="shared" si="2"/>
        <v>0</v>
      </c>
      <c r="T10" s="32">
        <f t="shared" si="2"/>
        <v>0</v>
      </c>
      <c r="U10" s="32">
        <f t="shared" si="2"/>
        <v>9.0909090909090912E-2</v>
      </c>
      <c r="V10" s="32">
        <f t="shared" si="2"/>
        <v>0</v>
      </c>
      <c r="W10" s="32">
        <f t="shared" si="2"/>
        <v>5.8823529411764705E-2</v>
      </c>
      <c r="X10" s="32">
        <f t="shared" si="2"/>
        <v>0.2</v>
      </c>
    </row>
    <row r="11" spans="1:24" x14ac:dyDescent="0.3">
      <c r="A11" s="36" t="s">
        <v>5</v>
      </c>
      <c r="B11">
        <v>3</v>
      </c>
      <c r="C11">
        <v>4</v>
      </c>
      <c r="D11">
        <v>5</v>
      </c>
      <c r="E11">
        <v>4</v>
      </c>
      <c r="F11">
        <v>0</v>
      </c>
      <c r="G11">
        <v>1</v>
      </c>
      <c r="H11">
        <v>0</v>
      </c>
      <c r="I11">
        <v>1</v>
      </c>
      <c r="J11">
        <v>0</v>
      </c>
      <c r="K11" s="6">
        <v>2</v>
      </c>
      <c r="L11" s="43">
        <v>1</v>
      </c>
      <c r="N11" s="32">
        <f t="shared" si="2"/>
        <v>2.9126213592233011E-2</v>
      </c>
      <c r="O11" s="32">
        <f t="shared" si="2"/>
        <v>7.407407407407407E-2</v>
      </c>
      <c r="P11" s="32">
        <f t="shared" si="2"/>
        <v>0.17241379310344829</v>
      </c>
      <c r="Q11" s="32">
        <f t="shared" si="2"/>
        <v>0.17391304347826086</v>
      </c>
      <c r="R11" s="32">
        <f t="shared" si="2"/>
        <v>0</v>
      </c>
      <c r="S11" s="32">
        <f t="shared" si="2"/>
        <v>9.0909090909090912E-2</v>
      </c>
      <c r="T11" s="32">
        <f t="shared" si="2"/>
        <v>0</v>
      </c>
      <c r="U11" s="32">
        <f t="shared" si="2"/>
        <v>9.0909090909090912E-2</v>
      </c>
      <c r="V11" s="32">
        <f t="shared" si="2"/>
        <v>0</v>
      </c>
      <c r="W11" s="32">
        <f t="shared" si="2"/>
        <v>0.11764705882352941</v>
      </c>
      <c r="X11" s="32">
        <f t="shared" si="2"/>
        <v>6.6666666666666666E-2</v>
      </c>
    </row>
    <row r="12" spans="1:24" x14ac:dyDescent="0.3">
      <c r="A12" s="36" t="s">
        <v>6</v>
      </c>
      <c r="B12">
        <v>3</v>
      </c>
      <c r="C12">
        <v>6</v>
      </c>
      <c r="D12">
        <v>2</v>
      </c>
      <c r="E12">
        <v>0</v>
      </c>
      <c r="F12">
        <v>2</v>
      </c>
      <c r="G12">
        <v>0</v>
      </c>
      <c r="H12">
        <v>1</v>
      </c>
      <c r="I12">
        <v>0</v>
      </c>
      <c r="J12">
        <v>0</v>
      </c>
      <c r="K12" s="6">
        <v>0</v>
      </c>
      <c r="L12" s="43">
        <v>0</v>
      </c>
      <c r="N12" s="32">
        <f t="shared" si="2"/>
        <v>2.9126213592233011E-2</v>
      </c>
      <c r="O12" s="32">
        <f t="shared" si="2"/>
        <v>0.1111111111111111</v>
      </c>
      <c r="P12" s="32">
        <f t="shared" si="2"/>
        <v>6.8965517241379309E-2</v>
      </c>
      <c r="Q12" s="32">
        <f t="shared" si="2"/>
        <v>0</v>
      </c>
      <c r="R12" s="32">
        <f t="shared" si="2"/>
        <v>0.22222222222222221</v>
      </c>
      <c r="S12" s="32">
        <f t="shared" si="2"/>
        <v>0</v>
      </c>
      <c r="T12" s="32">
        <f t="shared" si="2"/>
        <v>0.1</v>
      </c>
      <c r="U12" s="32">
        <f t="shared" si="2"/>
        <v>0</v>
      </c>
      <c r="V12" s="32">
        <f t="shared" si="2"/>
        <v>0</v>
      </c>
      <c r="W12" s="32">
        <f t="shared" si="2"/>
        <v>0</v>
      </c>
      <c r="X12" s="32">
        <f t="shared" si="2"/>
        <v>0</v>
      </c>
    </row>
    <row r="13" spans="1:24" x14ac:dyDescent="0.3">
      <c r="A13" s="36" t="s">
        <v>7</v>
      </c>
      <c r="B13">
        <v>2</v>
      </c>
      <c r="C13">
        <v>3</v>
      </c>
      <c r="D13">
        <v>2</v>
      </c>
      <c r="E13">
        <v>0</v>
      </c>
      <c r="F13">
        <v>0</v>
      </c>
      <c r="G13">
        <v>1</v>
      </c>
      <c r="H13">
        <v>1</v>
      </c>
      <c r="I13">
        <v>1</v>
      </c>
      <c r="J13">
        <v>1</v>
      </c>
      <c r="K13" s="6">
        <v>1</v>
      </c>
      <c r="L13" s="43">
        <v>0</v>
      </c>
      <c r="N13" s="32">
        <f t="shared" si="2"/>
        <v>1.9417475728155338E-2</v>
      </c>
      <c r="O13" s="32">
        <f t="shared" si="2"/>
        <v>5.5555555555555552E-2</v>
      </c>
      <c r="P13" s="32">
        <f t="shared" si="2"/>
        <v>6.8965517241379309E-2</v>
      </c>
      <c r="Q13" s="32">
        <f t="shared" si="2"/>
        <v>0</v>
      </c>
      <c r="R13" s="32">
        <f t="shared" si="2"/>
        <v>0</v>
      </c>
      <c r="S13" s="32">
        <f t="shared" si="2"/>
        <v>9.0909090909090912E-2</v>
      </c>
      <c r="T13" s="32">
        <f t="shared" si="2"/>
        <v>0.1</v>
      </c>
      <c r="U13" s="32">
        <f t="shared" si="2"/>
        <v>9.0909090909090912E-2</v>
      </c>
      <c r="V13" s="32">
        <f t="shared" si="2"/>
        <v>7.6923076923076927E-2</v>
      </c>
      <c r="W13" s="32">
        <f t="shared" si="2"/>
        <v>5.8823529411764705E-2</v>
      </c>
      <c r="X13" s="32">
        <f t="shared" si="2"/>
        <v>0</v>
      </c>
    </row>
    <row r="14" spans="1:24" x14ac:dyDescent="0.3">
      <c r="A14" s="36" t="s">
        <v>68</v>
      </c>
      <c r="B14">
        <v>4</v>
      </c>
      <c r="C14">
        <v>4</v>
      </c>
      <c r="D14">
        <v>1</v>
      </c>
      <c r="E14">
        <v>3</v>
      </c>
      <c r="F14">
        <v>1</v>
      </c>
      <c r="G14">
        <v>1</v>
      </c>
      <c r="H14">
        <v>2</v>
      </c>
      <c r="I14">
        <v>1</v>
      </c>
      <c r="J14">
        <v>3</v>
      </c>
      <c r="K14" s="6">
        <v>2</v>
      </c>
      <c r="L14" s="43">
        <v>2</v>
      </c>
      <c r="N14" s="32">
        <f t="shared" si="2"/>
        <v>3.8834951456310676E-2</v>
      </c>
      <c r="O14" s="32">
        <f t="shared" si="2"/>
        <v>7.407407407407407E-2</v>
      </c>
      <c r="P14" s="32">
        <f t="shared" si="2"/>
        <v>3.4482758620689655E-2</v>
      </c>
      <c r="Q14" s="32">
        <f t="shared" si="2"/>
        <v>0.13043478260869565</v>
      </c>
      <c r="R14" s="32">
        <f t="shared" si="2"/>
        <v>0.1111111111111111</v>
      </c>
      <c r="S14" s="32">
        <f t="shared" si="2"/>
        <v>9.0909090909090912E-2</v>
      </c>
      <c r="T14" s="32">
        <f t="shared" si="2"/>
        <v>0.2</v>
      </c>
      <c r="U14" s="32">
        <f t="shared" si="2"/>
        <v>9.0909090909090912E-2</v>
      </c>
      <c r="V14" s="32">
        <f t="shared" si="2"/>
        <v>0.23076923076923078</v>
      </c>
      <c r="W14" s="32">
        <f t="shared" si="2"/>
        <v>0.11764705882352941</v>
      </c>
      <c r="X14" s="32">
        <f t="shared" si="2"/>
        <v>0.13333333333333333</v>
      </c>
    </row>
    <row r="15" spans="1:24" x14ac:dyDescent="0.3">
      <c r="A15" s="37" t="s">
        <v>69</v>
      </c>
      <c r="B15" s="6">
        <v>65</v>
      </c>
      <c r="C15" s="6">
        <v>3</v>
      </c>
      <c r="D15">
        <v>5</v>
      </c>
      <c r="E15">
        <v>2</v>
      </c>
      <c r="F15">
        <v>2</v>
      </c>
      <c r="G15">
        <v>1</v>
      </c>
      <c r="H15">
        <v>4</v>
      </c>
      <c r="I15">
        <v>0</v>
      </c>
      <c r="J15">
        <v>1</v>
      </c>
      <c r="K15" s="6">
        <v>2</v>
      </c>
      <c r="L15" s="43">
        <v>0</v>
      </c>
      <c r="N15" s="32">
        <f t="shared" si="2"/>
        <v>0.6310679611650486</v>
      </c>
      <c r="O15" s="32">
        <f t="shared" si="2"/>
        <v>5.5555555555555552E-2</v>
      </c>
      <c r="P15" s="32">
        <f t="shared" si="2"/>
        <v>0.17241379310344829</v>
      </c>
      <c r="Q15" s="32">
        <f t="shared" si="2"/>
        <v>8.6956521739130432E-2</v>
      </c>
      <c r="R15" s="32">
        <f t="shared" si="2"/>
        <v>0.22222222222222221</v>
      </c>
      <c r="S15" s="32">
        <f t="shared" si="2"/>
        <v>9.0909090909090912E-2</v>
      </c>
      <c r="T15" s="32">
        <f t="shared" si="2"/>
        <v>0.4</v>
      </c>
      <c r="U15" s="32">
        <f t="shared" si="2"/>
        <v>0</v>
      </c>
      <c r="V15" s="32">
        <f t="shared" si="2"/>
        <v>7.6923076923076927E-2</v>
      </c>
      <c r="W15" s="32">
        <f t="shared" si="2"/>
        <v>0.11764705882352941</v>
      </c>
      <c r="X15" s="32">
        <f t="shared" si="2"/>
        <v>0</v>
      </c>
    </row>
    <row r="16" spans="1:24" x14ac:dyDescent="0.3">
      <c r="A16" s="38" t="s">
        <v>70</v>
      </c>
      <c r="B16" s="43">
        <v>12</v>
      </c>
      <c r="C16" s="43">
        <v>3</v>
      </c>
      <c r="D16">
        <v>2</v>
      </c>
      <c r="E16">
        <v>2</v>
      </c>
      <c r="F16" s="6">
        <v>3</v>
      </c>
      <c r="G16" s="6">
        <v>3</v>
      </c>
      <c r="H16" s="6">
        <v>0</v>
      </c>
      <c r="I16" s="6">
        <v>1</v>
      </c>
      <c r="J16" s="43">
        <v>1</v>
      </c>
      <c r="K16" s="43">
        <v>3</v>
      </c>
      <c r="L16" s="43">
        <v>2</v>
      </c>
      <c r="N16" s="32">
        <f t="shared" si="2"/>
        <v>0.11650485436893204</v>
      </c>
      <c r="O16" s="32">
        <f t="shared" si="2"/>
        <v>5.5555555555555552E-2</v>
      </c>
      <c r="P16" s="32">
        <f t="shared" si="2"/>
        <v>6.8965517241379309E-2</v>
      </c>
      <c r="Q16" s="32">
        <f t="shared" si="2"/>
        <v>8.6956521739130432E-2</v>
      </c>
      <c r="R16" s="32">
        <f t="shared" si="2"/>
        <v>0.33333333333333331</v>
      </c>
      <c r="S16" s="32">
        <f t="shared" si="2"/>
        <v>0.27272727272727271</v>
      </c>
      <c r="T16" s="32">
        <f t="shared" si="2"/>
        <v>0</v>
      </c>
      <c r="U16" s="32">
        <f t="shared" si="2"/>
        <v>9.0909090909090912E-2</v>
      </c>
      <c r="V16" s="32">
        <f t="shared" si="2"/>
        <v>7.6923076923076927E-2</v>
      </c>
      <c r="W16" s="32">
        <f t="shared" si="2"/>
        <v>0.17647058823529413</v>
      </c>
      <c r="X16" s="32">
        <f t="shared" si="2"/>
        <v>0.13333333333333333</v>
      </c>
    </row>
    <row r="17" spans="1:24" x14ac:dyDescent="0.3">
      <c r="A17" s="38" t="s">
        <v>71</v>
      </c>
      <c r="B17" s="44">
        <v>4</v>
      </c>
      <c r="C17" s="44">
        <v>5</v>
      </c>
      <c r="D17" s="45">
        <v>0</v>
      </c>
      <c r="E17" s="45">
        <v>0</v>
      </c>
      <c r="F17" s="45">
        <v>0</v>
      </c>
      <c r="G17" s="45">
        <v>1</v>
      </c>
      <c r="H17" s="45">
        <v>2</v>
      </c>
      <c r="I17" s="45">
        <v>0</v>
      </c>
      <c r="J17" s="44">
        <v>2</v>
      </c>
      <c r="K17" s="44">
        <v>0</v>
      </c>
      <c r="L17" s="44">
        <v>3</v>
      </c>
      <c r="N17" s="46">
        <f t="shared" si="2"/>
        <v>3.8834951456310676E-2</v>
      </c>
      <c r="O17" s="46">
        <f t="shared" si="2"/>
        <v>9.2592592592592587E-2</v>
      </c>
      <c r="P17" s="46">
        <f t="shared" si="2"/>
        <v>0</v>
      </c>
      <c r="Q17" s="46">
        <f t="shared" si="2"/>
        <v>0</v>
      </c>
      <c r="R17" s="46">
        <f t="shared" si="2"/>
        <v>0</v>
      </c>
      <c r="S17" s="46">
        <f t="shared" si="2"/>
        <v>9.0909090909090912E-2</v>
      </c>
      <c r="T17" s="46">
        <f t="shared" si="2"/>
        <v>0.2</v>
      </c>
      <c r="U17" s="46">
        <f t="shared" si="2"/>
        <v>0</v>
      </c>
      <c r="V17" s="46">
        <f t="shared" si="2"/>
        <v>0.15384615384615385</v>
      </c>
      <c r="W17" s="46">
        <f t="shared" si="2"/>
        <v>0</v>
      </c>
      <c r="X17" s="46">
        <f t="shared" si="2"/>
        <v>0.2</v>
      </c>
    </row>
    <row r="19" spans="1:24" x14ac:dyDescent="0.3">
      <c r="A19" s="17" t="s">
        <v>55</v>
      </c>
    </row>
    <row r="20" spans="1:24" x14ac:dyDescent="0.3">
      <c r="A20" s="39" t="s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N20" s="32">
        <f t="shared" ref="N20:X35" si="3">B20/B$3</f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9.0909090909090912E-2</v>
      </c>
      <c r="V20" s="32">
        <f t="shared" si="3"/>
        <v>0</v>
      </c>
      <c r="W20" s="32">
        <f t="shared" si="3"/>
        <v>0</v>
      </c>
      <c r="X20" s="32">
        <f t="shared" si="3"/>
        <v>0</v>
      </c>
    </row>
    <row r="21" spans="1:24" x14ac:dyDescent="0.3">
      <c r="A21" s="36" t="s">
        <v>63</v>
      </c>
      <c r="B21">
        <v>4</v>
      </c>
      <c r="C21">
        <v>2</v>
      </c>
      <c r="D21">
        <v>4</v>
      </c>
      <c r="E21">
        <v>3</v>
      </c>
      <c r="F21">
        <v>3</v>
      </c>
      <c r="G21">
        <v>3</v>
      </c>
      <c r="H21">
        <v>4</v>
      </c>
      <c r="I21">
        <v>1</v>
      </c>
      <c r="J21">
        <v>5</v>
      </c>
      <c r="K21">
        <v>6</v>
      </c>
      <c r="L21">
        <v>5</v>
      </c>
      <c r="N21" s="32">
        <f t="shared" si="3"/>
        <v>3.8834951456310676E-2</v>
      </c>
      <c r="O21" s="32">
        <f t="shared" si="3"/>
        <v>3.7037037037037035E-2</v>
      </c>
      <c r="P21" s="32">
        <f t="shared" si="3"/>
        <v>0.13793103448275862</v>
      </c>
      <c r="Q21" s="32">
        <f t="shared" si="3"/>
        <v>0.13043478260869565</v>
      </c>
      <c r="R21" s="32">
        <f t="shared" si="3"/>
        <v>0.33333333333333331</v>
      </c>
      <c r="S21" s="32">
        <f t="shared" si="3"/>
        <v>0.27272727272727271</v>
      </c>
      <c r="T21" s="32">
        <f t="shared" si="3"/>
        <v>0.4</v>
      </c>
      <c r="U21" s="32">
        <f t="shared" si="3"/>
        <v>9.0909090909090912E-2</v>
      </c>
      <c r="V21" s="32">
        <f t="shared" si="3"/>
        <v>0.38461538461538464</v>
      </c>
      <c r="W21" s="32">
        <f t="shared" si="3"/>
        <v>0.35294117647058826</v>
      </c>
      <c r="X21" s="32">
        <f t="shared" si="3"/>
        <v>0.33333333333333331</v>
      </c>
    </row>
    <row r="22" spans="1:24" x14ac:dyDescent="0.3">
      <c r="A22" s="36" t="s">
        <v>10</v>
      </c>
      <c r="B22">
        <v>12</v>
      </c>
      <c r="C22">
        <v>8</v>
      </c>
      <c r="D22">
        <v>2</v>
      </c>
      <c r="E22">
        <v>1</v>
      </c>
      <c r="F22">
        <v>0</v>
      </c>
      <c r="G22">
        <v>0</v>
      </c>
      <c r="H22">
        <v>1</v>
      </c>
      <c r="I22">
        <v>0</v>
      </c>
      <c r="J22">
        <v>1</v>
      </c>
      <c r="K22">
        <v>2</v>
      </c>
      <c r="L22">
        <v>3</v>
      </c>
      <c r="N22" s="32">
        <f t="shared" si="3"/>
        <v>0.11650485436893204</v>
      </c>
      <c r="O22" s="32">
        <f t="shared" si="3"/>
        <v>0.14814814814814814</v>
      </c>
      <c r="P22" s="32">
        <f t="shared" si="3"/>
        <v>6.8965517241379309E-2</v>
      </c>
      <c r="Q22" s="32">
        <f t="shared" si="3"/>
        <v>4.3478260869565216E-2</v>
      </c>
      <c r="R22" s="32">
        <f t="shared" si="3"/>
        <v>0</v>
      </c>
      <c r="S22" s="32">
        <f t="shared" si="3"/>
        <v>0</v>
      </c>
      <c r="T22" s="32">
        <f t="shared" si="3"/>
        <v>0.1</v>
      </c>
      <c r="U22" s="32">
        <f t="shared" si="3"/>
        <v>0</v>
      </c>
      <c r="V22" s="32">
        <f t="shared" si="3"/>
        <v>7.6923076923076927E-2</v>
      </c>
      <c r="W22" s="32">
        <f t="shared" si="3"/>
        <v>0.11764705882352941</v>
      </c>
      <c r="X22" s="32">
        <f t="shared" si="3"/>
        <v>0.2</v>
      </c>
    </row>
    <row r="23" spans="1:24" x14ac:dyDescent="0.3">
      <c r="A23" s="36" t="s">
        <v>32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 s="32">
        <f t="shared" si="3"/>
        <v>0</v>
      </c>
      <c r="O23" s="32">
        <f t="shared" si="3"/>
        <v>0</v>
      </c>
      <c r="P23" s="32">
        <f t="shared" si="3"/>
        <v>3.4482758620689655E-2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  <c r="X23" s="32">
        <f t="shared" si="3"/>
        <v>0</v>
      </c>
    </row>
    <row r="24" spans="1:24" x14ac:dyDescent="0.3">
      <c r="A24" s="36" t="s">
        <v>11</v>
      </c>
      <c r="B24">
        <v>44</v>
      </c>
      <c r="C24">
        <v>20</v>
      </c>
      <c r="D24">
        <v>15</v>
      </c>
      <c r="E24">
        <v>5</v>
      </c>
      <c r="F24">
        <v>1</v>
      </c>
      <c r="G24">
        <v>3</v>
      </c>
      <c r="H24">
        <v>1</v>
      </c>
      <c r="I24">
        <v>2</v>
      </c>
      <c r="J24">
        <v>1</v>
      </c>
      <c r="K24">
        <v>1</v>
      </c>
      <c r="L24">
        <v>0</v>
      </c>
      <c r="N24" s="32">
        <f t="shared" si="3"/>
        <v>0.42718446601941745</v>
      </c>
      <c r="O24" s="32">
        <f t="shared" si="3"/>
        <v>0.37037037037037035</v>
      </c>
      <c r="P24" s="32">
        <f t="shared" si="3"/>
        <v>0.51724137931034486</v>
      </c>
      <c r="Q24" s="32">
        <f t="shared" si="3"/>
        <v>0.21739130434782608</v>
      </c>
      <c r="R24" s="32">
        <f t="shared" si="3"/>
        <v>0.1111111111111111</v>
      </c>
      <c r="S24" s="32">
        <f t="shared" si="3"/>
        <v>0.27272727272727271</v>
      </c>
      <c r="T24" s="32">
        <f t="shared" si="3"/>
        <v>0.1</v>
      </c>
      <c r="U24" s="32">
        <f t="shared" si="3"/>
        <v>0.18181818181818182</v>
      </c>
      <c r="V24" s="32">
        <f t="shared" si="3"/>
        <v>7.6923076923076927E-2</v>
      </c>
      <c r="W24" s="32">
        <f t="shared" si="3"/>
        <v>5.8823529411764705E-2</v>
      </c>
      <c r="X24" s="32">
        <f t="shared" si="3"/>
        <v>0</v>
      </c>
    </row>
    <row r="25" spans="1:24" x14ac:dyDescent="0.3">
      <c r="A25" s="36" t="s">
        <v>34</v>
      </c>
      <c r="B25">
        <v>12</v>
      </c>
      <c r="C25">
        <v>7</v>
      </c>
      <c r="D25">
        <v>2</v>
      </c>
      <c r="E25">
        <v>2</v>
      </c>
      <c r="F25">
        <v>1</v>
      </c>
      <c r="G25">
        <v>1</v>
      </c>
      <c r="H25">
        <v>0</v>
      </c>
      <c r="I25">
        <v>1</v>
      </c>
      <c r="J25">
        <v>1</v>
      </c>
      <c r="K25">
        <v>3</v>
      </c>
      <c r="L25">
        <v>0</v>
      </c>
      <c r="N25" s="32">
        <f t="shared" si="3"/>
        <v>0.11650485436893204</v>
      </c>
      <c r="O25" s="32">
        <f t="shared" si="3"/>
        <v>0.12962962962962962</v>
      </c>
      <c r="P25" s="32">
        <f t="shared" si="3"/>
        <v>6.8965517241379309E-2</v>
      </c>
      <c r="Q25" s="32">
        <f t="shared" si="3"/>
        <v>8.6956521739130432E-2</v>
      </c>
      <c r="R25" s="32">
        <f t="shared" si="3"/>
        <v>0.1111111111111111</v>
      </c>
      <c r="S25" s="32">
        <f t="shared" si="3"/>
        <v>9.0909090909090912E-2</v>
      </c>
      <c r="T25" s="32">
        <f t="shared" si="3"/>
        <v>0</v>
      </c>
      <c r="U25" s="32">
        <f t="shared" si="3"/>
        <v>9.0909090909090912E-2</v>
      </c>
      <c r="V25" s="32">
        <f t="shared" si="3"/>
        <v>7.6923076923076927E-2</v>
      </c>
      <c r="W25" s="32">
        <f t="shared" si="3"/>
        <v>0.17647058823529413</v>
      </c>
      <c r="X25" s="32">
        <f t="shared" si="3"/>
        <v>0</v>
      </c>
    </row>
    <row r="26" spans="1:24" x14ac:dyDescent="0.3">
      <c r="A26" s="36" t="s">
        <v>12</v>
      </c>
      <c r="B26">
        <v>7</v>
      </c>
      <c r="C26">
        <v>6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1</v>
      </c>
      <c r="L26">
        <v>4</v>
      </c>
      <c r="N26" s="32">
        <f t="shared" si="3"/>
        <v>6.7961165048543687E-2</v>
      </c>
      <c r="O26" s="32">
        <f t="shared" si="3"/>
        <v>0.1111111111111111</v>
      </c>
      <c r="P26" s="32">
        <f t="shared" si="3"/>
        <v>0</v>
      </c>
      <c r="Q26" s="32">
        <f t="shared" si="3"/>
        <v>0</v>
      </c>
      <c r="R26" s="32">
        <f t="shared" si="3"/>
        <v>0.22222222222222221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3"/>
        <v>0</v>
      </c>
      <c r="W26" s="32">
        <f t="shared" si="3"/>
        <v>5.8823529411764705E-2</v>
      </c>
      <c r="X26" s="32">
        <f t="shared" si="3"/>
        <v>0.26666666666666666</v>
      </c>
    </row>
    <row r="27" spans="1:24" x14ac:dyDescent="0.3">
      <c r="A27" s="36" t="s">
        <v>39</v>
      </c>
      <c r="B27">
        <v>1</v>
      </c>
      <c r="C27">
        <v>1</v>
      </c>
      <c r="D27">
        <v>1</v>
      </c>
      <c r="E27">
        <v>0</v>
      </c>
      <c r="F27">
        <v>1</v>
      </c>
      <c r="G27">
        <v>1</v>
      </c>
      <c r="H27">
        <v>0</v>
      </c>
      <c r="I27">
        <v>0</v>
      </c>
      <c r="J27">
        <v>1</v>
      </c>
      <c r="K27">
        <v>1</v>
      </c>
      <c r="L27">
        <v>0</v>
      </c>
      <c r="N27" s="32">
        <f t="shared" si="3"/>
        <v>9.7087378640776691E-3</v>
      </c>
      <c r="O27" s="32">
        <f t="shared" si="3"/>
        <v>1.8518518518518517E-2</v>
      </c>
      <c r="P27" s="32">
        <f t="shared" si="3"/>
        <v>3.4482758620689655E-2</v>
      </c>
      <c r="Q27" s="32">
        <f t="shared" si="3"/>
        <v>0</v>
      </c>
      <c r="R27" s="32">
        <f t="shared" si="3"/>
        <v>0.1111111111111111</v>
      </c>
      <c r="S27" s="32">
        <f t="shared" si="3"/>
        <v>9.0909090909090912E-2</v>
      </c>
      <c r="T27" s="32">
        <f t="shared" si="3"/>
        <v>0</v>
      </c>
      <c r="U27" s="32">
        <f t="shared" si="3"/>
        <v>0</v>
      </c>
      <c r="V27" s="32">
        <f t="shared" si="3"/>
        <v>7.6923076923076927E-2</v>
      </c>
      <c r="W27" s="32">
        <f t="shared" si="3"/>
        <v>5.8823529411764705E-2</v>
      </c>
      <c r="X27" s="32">
        <f t="shared" si="3"/>
        <v>0</v>
      </c>
    </row>
    <row r="28" spans="1:24" x14ac:dyDescent="0.3">
      <c r="A28" s="36" t="s">
        <v>35</v>
      </c>
      <c r="B28">
        <v>6</v>
      </c>
      <c r="C28">
        <v>4</v>
      </c>
      <c r="D28">
        <v>2</v>
      </c>
      <c r="E28">
        <v>4</v>
      </c>
      <c r="F28">
        <v>0</v>
      </c>
      <c r="G28">
        <v>2</v>
      </c>
      <c r="H28">
        <v>0</v>
      </c>
      <c r="I28">
        <v>0</v>
      </c>
      <c r="J28">
        <v>3</v>
      </c>
      <c r="K28">
        <v>1</v>
      </c>
      <c r="L28">
        <v>1</v>
      </c>
      <c r="N28" s="32">
        <f t="shared" si="3"/>
        <v>5.8252427184466021E-2</v>
      </c>
      <c r="O28" s="32">
        <f t="shared" si="3"/>
        <v>7.407407407407407E-2</v>
      </c>
      <c r="P28" s="32">
        <f t="shared" si="3"/>
        <v>6.8965517241379309E-2</v>
      </c>
      <c r="Q28" s="32">
        <f t="shared" si="3"/>
        <v>0.17391304347826086</v>
      </c>
      <c r="R28" s="32">
        <f t="shared" si="3"/>
        <v>0</v>
      </c>
      <c r="S28" s="32">
        <f t="shared" si="3"/>
        <v>0.18181818181818182</v>
      </c>
      <c r="T28" s="32">
        <f t="shared" si="3"/>
        <v>0</v>
      </c>
      <c r="U28" s="32">
        <f t="shared" si="3"/>
        <v>0</v>
      </c>
      <c r="V28" s="32">
        <f t="shared" si="3"/>
        <v>0.23076923076923078</v>
      </c>
      <c r="W28" s="32">
        <f t="shared" si="3"/>
        <v>5.8823529411764705E-2</v>
      </c>
      <c r="X28" s="32">
        <f t="shared" si="3"/>
        <v>6.6666666666666666E-2</v>
      </c>
    </row>
    <row r="29" spans="1:24" x14ac:dyDescent="0.3">
      <c r="A29" s="36" t="s">
        <v>36</v>
      </c>
      <c r="B29">
        <v>6</v>
      </c>
      <c r="C29">
        <v>4</v>
      </c>
      <c r="D29">
        <v>2</v>
      </c>
      <c r="E29">
        <v>2</v>
      </c>
      <c r="F29">
        <v>0</v>
      </c>
      <c r="G29">
        <v>0</v>
      </c>
      <c r="H29">
        <v>2</v>
      </c>
      <c r="I29">
        <v>2</v>
      </c>
      <c r="J29">
        <v>1</v>
      </c>
      <c r="K29">
        <v>0</v>
      </c>
      <c r="L29">
        <v>1</v>
      </c>
      <c r="N29" s="32">
        <f t="shared" si="3"/>
        <v>5.8252427184466021E-2</v>
      </c>
      <c r="O29" s="32">
        <f t="shared" si="3"/>
        <v>7.407407407407407E-2</v>
      </c>
      <c r="P29" s="32">
        <f t="shared" si="3"/>
        <v>6.8965517241379309E-2</v>
      </c>
      <c r="Q29" s="32">
        <f t="shared" si="3"/>
        <v>8.6956521739130432E-2</v>
      </c>
      <c r="R29" s="32">
        <f t="shared" si="3"/>
        <v>0</v>
      </c>
      <c r="S29" s="32">
        <f t="shared" si="3"/>
        <v>0</v>
      </c>
      <c r="T29" s="32">
        <f t="shared" si="3"/>
        <v>0.2</v>
      </c>
      <c r="U29" s="32">
        <f t="shared" si="3"/>
        <v>0.18181818181818182</v>
      </c>
      <c r="V29" s="32">
        <f t="shared" si="3"/>
        <v>7.6923076923076927E-2</v>
      </c>
      <c r="W29" s="32">
        <f t="shared" si="3"/>
        <v>0</v>
      </c>
      <c r="X29" s="32">
        <f t="shared" si="3"/>
        <v>6.6666666666666666E-2</v>
      </c>
    </row>
    <row r="30" spans="1:24" x14ac:dyDescent="0.3">
      <c r="A30" s="36" t="s">
        <v>72</v>
      </c>
      <c r="B30">
        <v>8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1</v>
      </c>
      <c r="N30" s="32">
        <f t="shared" si="3"/>
        <v>7.7669902912621352E-2</v>
      </c>
      <c r="O30" s="32">
        <f t="shared" si="3"/>
        <v>0</v>
      </c>
      <c r="P30" s="32">
        <f t="shared" si="3"/>
        <v>0</v>
      </c>
      <c r="Q30" s="32">
        <f t="shared" si="3"/>
        <v>0</v>
      </c>
      <c r="R30" s="32">
        <f t="shared" si="3"/>
        <v>0.1111111111111111</v>
      </c>
      <c r="S30" s="32">
        <f t="shared" si="3"/>
        <v>9.0909090909090912E-2</v>
      </c>
      <c r="T30" s="32">
        <f t="shared" si="3"/>
        <v>0</v>
      </c>
      <c r="U30" s="32">
        <f t="shared" si="3"/>
        <v>0</v>
      </c>
      <c r="V30" s="32">
        <f t="shared" si="3"/>
        <v>0</v>
      </c>
      <c r="W30" s="32">
        <f t="shared" si="3"/>
        <v>0</v>
      </c>
      <c r="X30" s="32">
        <f t="shared" si="3"/>
        <v>6.6666666666666666E-2</v>
      </c>
    </row>
    <row r="31" spans="1:24" s="6" customFormat="1" x14ac:dyDescent="0.3">
      <c r="A31" s="37" t="s">
        <v>13</v>
      </c>
      <c r="B31" s="6">
        <v>3</v>
      </c>
      <c r="C31" s="6">
        <v>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43">
        <v>0</v>
      </c>
      <c r="K31" s="43">
        <v>1</v>
      </c>
      <c r="L31" s="43">
        <v>0</v>
      </c>
      <c r="N31" s="32">
        <f t="shared" si="3"/>
        <v>2.9126213592233011E-2</v>
      </c>
      <c r="O31" s="32">
        <f t="shared" si="3"/>
        <v>3.7037037037037035E-2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0</v>
      </c>
      <c r="W31" s="32">
        <f t="shared" si="3"/>
        <v>5.8823529411764705E-2</v>
      </c>
      <c r="X31" s="32">
        <f t="shared" si="3"/>
        <v>0</v>
      </c>
    </row>
    <row r="32" spans="1:24" s="6" customFormat="1" x14ac:dyDescent="0.3">
      <c r="A32" s="37" t="s">
        <v>50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2</v>
      </c>
      <c r="I32" s="43">
        <v>2</v>
      </c>
      <c r="J32" s="43">
        <v>0</v>
      </c>
      <c r="K32" s="43">
        <v>0</v>
      </c>
      <c r="L32" s="43">
        <v>0</v>
      </c>
      <c r="N32" s="32">
        <f t="shared" si="3"/>
        <v>0</v>
      </c>
      <c r="O32" s="32">
        <f t="shared" si="3"/>
        <v>0</v>
      </c>
      <c r="P32" s="32">
        <f t="shared" si="3"/>
        <v>0</v>
      </c>
      <c r="Q32" s="32">
        <f t="shared" si="3"/>
        <v>0</v>
      </c>
      <c r="R32" s="32">
        <f t="shared" si="3"/>
        <v>0</v>
      </c>
      <c r="S32" s="32">
        <f t="shared" si="3"/>
        <v>0</v>
      </c>
      <c r="T32" s="32">
        <f t="shared" si="3"/>
        <v>0.2</v>
      </c>
      <c r="U32" s="32">
        <f t="shared" si="3"/>
        <v>0.18181818181818182</v>
      </c>
      <c r="V32" s="32">
        <f t="shared" si="3"/>
        <v>0</v>
      </c>
      <c r="W32" s="32">
        <f t="shared" si="3"/>
        <v>0</v>
      </c>
      <c r="X32" s="32">
        <f t="shared" si="3"/>
        <v>0</v>
      </c>
    </row>
    <row r="33" spans="1:24" x14ac:dyDescent="0.3">
      <c r="A33" s="36" t="s">
        <v>37</v>
      </c>
      <c r="B33" s="43">
        <v>0</v>
      </c>
      <c r="C33" s="43">
        <v>0</v>
      </c>
      <c r="D33" s="43">
        <v>0</v>
      </c>
      <c r="E33" s="43">
        <v>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32">
        <f t="shared" si="3"/>
        <v>8.6956521739130432E-2</v>
      </c>
      <c r="R33" s="32">
        <f t="shared" si="3"/>
        <v>0</v>
      </c>
      <c r="S33" s="32">
        <f t="shared" si="3"/>
        <v>0</v>
      </c>
      <c r="T33" s="32">
        <f t="shared" si="3"/>
        <v>0</v>
      </c>
      <c r="U33" s="32">
        <f t="shared" si="3"/>
        <v>0</v>
      </c>
      <c r="V33" s="32">
        <f t="shared" si="3"/>
        <v>0</v>
      </c>
      <c r="W33" s="32">
        <f t="shared" si="3"/>
        <v>0</v>
      </c>
      <c r="X33" s="32">
        <f t="shared" si="3"/>
        <v>0</v>
      </c>
    </row>
    <row r="34" spans="1:24" s="6" customFormat="1" x14ac:dyDescent="0.3">
      <c r="A34" s="37" t="s">
        <v>38</v>
      </c>
      <c r="B34" s="6">
        <v>0</v>
      </c>
      <c r="C34" s="6">
        <v>0</v>
      </c>
      <c r="D34" s="6">
        <v>0</v>
      </c>
      <c r="E34" s="6">
        <v>3</v>
      </c>
      <c r="F34" s="6">
        <v>0</v>
      </c>
      <c r="G34" s="6">
        <v>0</v>
      </c>
      <c r="H34" s="6">
        <v>0</v>
      </c>
      <c r="I34" s="6">
        <v>1</v>
      </c>
      <c r="J34" s="43">
        <v>0</v>
      </c>
      <c r="K34" s="43">
        <v>1</v>
      </c>
      <c r="L34" s="43">
        <v>0</v>
      </c>
      <c r="N34" s="32">
        <f t="shared" si="3"/>
        <v>0</v>
      </c>
      <c r="O34" s="32">
        <f t="shared" si="3"/>
        <v>0</v>
      </c>
      <c r="P34" s="32">
        <f t="shared" si="3"/>
        <v>0</v>
      </c>
      <c r="Q34" s="32">
        <f t="shared" si="3"/>
        <v>0.13043478260869565</v>
      </c>
      <c r="R34" s="32">
        <f t="shared" si="3"/>
        <v>0</v>
      </c>
      <c r="S34" s="32">
        <f t="shared" si="3"/>
        <v>0</v>
      </c>
      <c r="T34" s="32">
        <f t="shared" si="3"/>
        <v>0</v>
      </c>
      <c r="U34" s="32">
        <f t="shared" si="3"/>
        <v>9.0909090909090912E-2</v>
      </c>
      <c r="V34" s="32">
        <f t="shared" si="3"/>
        <v>0</v>
      </c>
      <c r="W34" s="32">
        <f t="shared" si="3"/>
        <v>5.8823529411764705E-2</v>
      </c>
      <c r="X34" s="32">
        <f t="shared" si="3"/>
        <v>0</v>
      </c>
    </row>
    <row r="35" spans="1:24" x14ac:dyDescent="0.3">
      <c r="A35" s="37" t="s">
        <v>73</v>
      </c>
      <c r="B35" s="45">
        <v>0</v>
      </c>
      <c r="C35" s="45">
        <v>0</v>
      </c>
      <c r="D35" s="45">
        <v>0</v>
      </c>
      <c r="E35" s="45">
        <v>1</v>
      </c>
      <c r="F35" s="45">
        <v>0</v>
      </c>
      <c r="G35" s="45">
        <v>0</v>
      </c>
      <c r="H35" s="45">
        <v>0</v>
      </c>
      <c r="I35" s="45">
        <v>1</v>
      </c>
      <c r="J35" s="44">
        <v>0</v>
      </c>
      <c r="K35" s="44">
        <v>0</v>
      </c>
      <c r="L35" s="44">
        <v>0</v>
      </c>
      <c r="N35" s="46">
        <f t="shared" si="3"/>
        <v>0</v>
      </c>
      <c r="O35" s="46">
        <f t="shared" si="3"/>
        <v>0</v>
      </c>
      <c r="P35" s="46">
        <f t="shared" si="3"/>
        <v>0</v>
      </c>
      <c r="Q35" s="46">
        <f t="shared" si="3"/>
        <v>4.3478260869565216E-2</v>
      </c>
      <c r="R35" s="46">
        <f t="shared" si="3"/>
        <v>0</v>
      </c>
      <c r="S35" s="46">
        <f t="shared" si="3"/>
        <v>0</v>
      </c>
      <c r="T35" s="46">
        <f t="shared" si="3"/>
        <v>0</v>
      </c>
      <c r="U35" s="46">
        <f t="shared" si="3"/>
        <v>9.0909090909090912E-2</v>
      </c>
      <c r="V35" s="46">
        <f t="shared" si="3"/>
        <v>0</v>
      </c>
      <c r="W35" s="46">
        <f t="shared" si="3"/>
        <v>0</v>
      </c>
      <c r="X35" s="46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Einstakl. 2008-2016 tímaser</vt:lpstr>
      <vt:lpstr>Myndir uppsagnir</vt:lpstr>
      <vt:lpstr>Upps til framkv '08-'16 tímaser</vt:lpstr>
      <vt:lpstr>Myndir-til framkv.</vt:lpstr>
      <vt:lpstr>Tilkynningar 2008-2016 tímaser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Karl Sigurðsson</cp:lastModifiedBy>
  <dcterms:created xsi:type="dcterms:W3CDTF">2009-12-01T15:02:03Z</dcterms:created>
  <dcterms:modified xsi:type="dcterms:W3CDTF">2019-01-08T13:32:09Z</dcterms:modified>
</cp:coreProperties>
</file>